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Z:\CLIENTES\ACOGEN\2023\ee+ online\178 mayo\"/>
    </mc:Choice>
  </mc:AlternateContent>
  <xr:revisionPtr revIDLastSave="0" documentId="8_{BCFB241E-0F03-4B74-9AC1-04E3A6C849B2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64" i="80" l="1"/>
  <c r="AB965" i="80" s="1"/>
  <c r="T964" i="80"/>
  <c r="T965" i="80" s="1"/>
  <c r="U964" i="80"/>
  <c r="U965" i="80" s="1"/>
  <c r="V964" i="80"/>
  <c r="V965" i="80" s="1"/>
  <c r="W964" i="80"/>
  <c r="W965" i="80" s="1"/>
  <c r="X964" i="80"/>
  <c r="X965" i="80" s="1"/>
  <c r="Y964" i="80"/>
  <c r="Y965" i="80" s="1"/>
  <c r="Z964" i="80"/>
  <c r="Z965" i="80" s="1"/>
  <c r="AA964" i="80"/>
  <c r="AA965" i="80" s="1"/>
  <c r="AA7" i="80"/>
  <c r="AA6" i="80"/>
  <c r="AA5" i="80"/>
  <c r="AA4" i="80"/>
  <c r="AA961" i="80" s="1"/>
  <c r="C966" i="80"/>
  <c r="J52" i="79"/>
  <c r="AD36" i="80"/>
  <c r="Z4" i="80" l="1"/>
  <c r="Z961" i="80" s="1"/>
  <c r="D56" i="79" l="1"/>
  <c r="D57" i="79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961" i="80" s="1"/>
  <c r="Z7" i="80" l="1"/>
  <c r="Z5" i="80"/>
  <c r="AB6" i="80" l="1"/>
  <c r="AB7" i="80"/>
  <c r="AB5" i="80"/>
  <c r="Y7" i="80" l="1"/>
  <c r="Y6" i="80"/>
  <c r="Y5" i="80"/>
  <c r="Y4" i="80"/>
  <c r="Y961" i="80" s="1"/>
  <c r="X7" i="80"/>
  <c r="X6" i="80"/>
  <c r="X5" i="80"/>
  <c r="X4" i="80"/>
  <c r="X961" i="80" s="1"/>
  <c r="R7" i="80"/>
  <c r="R6" i="80"/>
  <c r="R5" i="80"/>
  <c r="R4" i="80"/>
  <c r="R961" i="80" s="1"/>
  <c r="G7" i="80"/>
  <c r="G6" i="80"/>
  <c r="G5" i="80"/>
  <c r="G4" i="80"/>
  <c r="G961" i="80" s="1"/>
  <c r="C4" i="80"/>
  <c r="C961" i="80" s="1"/>
  <c r="D4" i="80"/>
  <c r="D961" i="80" s="1"/>
  <c r="E4" i="80"/>
  <c r="E961" i="80" s="1"/>
  <c r="F4" i="80"/>
  <c r="F961" i="80" s="1"/>
  <c r="H4" i="80"/>
  <c r="H961" i="80" s="1"/>
  <c r="I4" i="80"/>
  <c r="I961" i="80" s="1"/>
  <c r="J4" i="80"/>
  <c r="J961" i="80" s="1"/>
  <c r="K4" i="80"/>
  <c r="K961" i="80" s="1"/>
  <c r="L4" i="80"/>
  <c r="L961" i="80" s="1"/>
  <c r="M4" i="80"/>
  <c r="M961" i="80" s="1"/>
  <c r="N4" i="80"/>
  <c r="N961" i="80" s="1"/>
  <c r="O4" i="80"/>
  <c r="O961" i="80" s="1"/>
  <c r="P4" i="80"/>
  <c r="P961" i="80" s="1"/>
  <c r="Q4" i="80"/>
  <c r="Q961" i="80" s="1"/>
  <c r="S4" i="80"/>
  <c r="S961" i="80" s="1"/>
  <c r="T4" i="80"/>
  <c r="T961" i="80" s="1"/>
  <c r="U4" i="80"/>
  <c r="U961" i="80" s="1"/>
  <c r="V4" i="80"/>
  <c r="V961" i="80" s="1"/>
  <c r="W4" i="80"/>
  <c r="W961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</calcChain>
</file>

<file path=xl/sharedStrings.xml><?xml version="1.0" encoding="utf-8"?>
<sst xmlns="http://schemas.openxmlformats.org/spreadsheetml/2006/main" count="21" uniqueCount="15">
  <si>
    <t>Fecha</t>
  </si>
  <si>
    <t>Máximo</t>
  </si>
  <si>
    <t>Media</t>
  </si>
  <si>
    <t>Mínimo</t>
  </si>
  <si>
    <t>Estadístico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</si>
  <si>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</si>
  <si>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</si>
  <si>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</si>
  <si>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</si>
  <si>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</si>
  <si>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</si>
  <si>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Media 2023 Acumulada</t>
  </si>
  <si>
    <t>Año 2023</t>
  </si>
  <si>
    <t>(hasta Lu 22 May 2023)</t>
  </si>
  <si>
    <t>Media Mes May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</si>
</sst>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0.0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35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5" applyNumberFormat="1" applyFont="1" applyBorder="1"/>
    <xf numFmtId="0" fontId="26" fillId="24" borderId="0" xfId="0" applyFont="1" applyFill="1"/>
    <xf numFmtId="17" fontId="27" fillId="26" borderId="9" xfId="35" applyNumberFormat="1" applyFont="1" applyFill="1" applyBorder="1" applyAlignment="1">
      <alignment horizontal="right" vertical="center"/>
    </xf>
    <xf numFmtId="0" fontId="27" fillId="26" borderId="9" xfId="35" applyFont="1" applyFill="1" applyBorder="1" applyAlignment="1">
      <alignment horizontal="left" vertical="center"/>
    </xf>
    <xf numFmtId="0" fontId="28" fillId="26" borderId="9" xfId="35" applyFont="1" applyFill="1" applyBorder="1" applyAlignment="1">
      <alignment horizontal="left" vertical="center"/>
    </xf>
    <xf numFmtId="17" fontId="28" fillId="26" borderId="9" xfId="35" applyNumberFormat="1" applyFont="1" applyFill="1" applyBorder="1" applyAlignment="1">
      <alignment horizontal="left" vertical="center"/>
    </xf>
    <xf numFmtId="4" fontId="28" fillId="26" borderId="9" xfId="35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5" applyNumberFormat="1" applyFont="1" applyBorder="1" applyAlignment="1">
      <alignment horizontal="right" vertical="center"/>
    </xf>
    <xf numFmtId="2" fontId="25" fillId="0" borderId="9" xfId="35" applyNumberFormat="1" applyFont="1" applyBorder="1" applyAlignment="1">
      <alignment horizontal="right" vertical="center"/>
    </xf>
    <xf numFmtId="0" fontId="30" fillId="24" borderId="0" xfId="0" applyFont="1" applyFill="1"/>
    <xf numFmtId="0" fontId="29" fillId="24" borderId="0" xfId="0" applyFont="1" applyFill="1"/>
    <xf numFmtId="14" fontId="25" fillId="0" borderId="9" xfId="35" applyNumberFormat="1" applyFont="1" applyBorder="1" applyAlignment="1">
      <alignment horizontal="center"/>
    </xf>
    <xf numFmtId="0" fontId="31" fillId="24" borderId="0" xfId="0" applyFont="1" applyFill="1"/>
    <xf numFmtId="0" fontId="24" fillId="24" borderId="0" xfId="0" applyFont="1" applyFill="1"/>
    <xf numFmtId="0" fontId="32" fillId="24" borderId="0" xfId="0" applyFont="1" applyFill="1" applyAlignment="1">
      <alignment horizontal="right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  <xf numFmtId="17" fontId="28" fillId="26" borderId="9" xfId="35" applyNumberFormat="1" applyFont="1" applyFill="1" applyBorder="1" applyAlignment="1">
      <alignment horizontal="center" vertical="center"/>
    </xf>
    <xf numFmtId="165" fontId="25" fillId="0" borderId="9" xfId="37" applyNumberFormat="1" applyFont="1" applyFill="1" applyBorder="1" applyAlignment="1">
      <alignment horizontal="right" vertical="center"/>
    </xf>
    <xf numFmtId="2" fontId="25" fillId="0" borderId="9" xfId="35" applyNumberFormat="1" applyFont="1" applyBorder="1" applyAlignment="1">
      <alignment horizontal="center" vertical="center"/>
    </xf>
    <xf numFmtId="10" fontId="25" fillId="0" borderId="9" xfId="37" applyNumberFormat="1" applyFont="1" applyFill="1" applyBorder="1" applyAlignment="1">
      <alignment horizontal="center" vertical="center"/>
    </xf>
    <xf numFmtId="2" fontId="25" fillId="0" borderId="9" xfId="35" quotePrefix="1" applyNumberFormat="1" applyFont="1" applyBorder="1" applyAlignment="1">
      <alignment horizontal="center" vertical="center"/>
    </xf>
    <xf numFmtId="14" fontId="25" fillId="0" borderId="10" xfId="35" applyNumberFormat="1" applyFont="1" applyBorder="1" applyAlignment="1">
      <alignment horizontal="center" vertical="center"/>
    </xf>
    <xf numFmtId="14" fontId="25" fillId="0" borderId="11" xfId="35" applyNumberFormat="1" applyFont="1" applyBorder="1" applyAlignment="1">
      <alignment horizontal="center" vertical="center"/>
    </xf>
  </cellXfs>
  <cellStyles count="45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5000000}"/>
    <cellStyle name="Notas" xfId="36" builtinId="10" customBuiltin="1"/>
    <cellStyle name="Porcentaje" xfId="37" builtinId="5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0"/>
          <c:order val="0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Output1!$AB$9:$AB$957</c:f>
              <c:numCache>
                <c:formatCode>0.0</c:formatCode>
                <c:ptCount val="949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1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Output1!$AA$9:$AA$957</c:f>
              <c:numCache>
                <c:formatCode>0.0</c:formatCode>
                <c:ptCount val="949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2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Output1!$Z$9:$Z$957</c:f>
              <c:numCache>
                <c:formatCode>0.0</c:formatCode>
                <c:ptCount val="949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3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Output1!$Y$9:$Y$957</c:f>
              <c:numCache>
                <c:formatCode>0.0</c:formatCode>
                <c:ptCount val="949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4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Output1!$X$9:$X$957</c:f>
              <c:numCache>
                <c:formatCode>0.0</c:formatCode>
                <c:ptCount val="949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5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Output1!$B$9:$B$957</c:f>
              <c:numCache>
                <c:formatCode>m/d/yyyy</c:formatCode>
                <c:ptCount val="94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</c:numCache>
            </c:numRef>
          </c:cat>
          <c:val>
            <c:numRef>
              <c:f>Output1!$W$9:$W$957</c:f>
              <c:numCache>
                <c:formatCode>0.00</c:formatCode>
                <c:ptCount val="949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6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Output1!$B$9:$B$957</c:f>
              <c:numCache>
                <c:formatCode>m/d/yyyy</c:formatCode>
                <c:ptCount val="94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</c:numCache>
            </c:numRef>
          </c:cat>
          <c:val>
            <c:numRef>
              <c:f>Output1!$V$9:$V$957</c:f>
              <c:numCache>
                <c:formatCode>0.00</c:formatCode>
                <c:ptCount val="949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7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Output1!$B$9:$B$957</c:f>
              <c:numCache>
                <c:formatCode>m/d/yyyy</c:formatCode>
                <c:ptCount val="94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</c:numCache>
            </c:numRef>
          </c:cat>
          <c:val>
            <c:numRef>
              <c:f>Output1!$U$9:$U$957</c:f>
              <c:numCache>
                <c:formatCode>0.00</c:formatCode>
                <c:ptCount val="949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8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Output1!$B$9:$B$957</c:f>
              <c:numCache>
                <c:formatCode>m/d/yyyy</c:formatCode>
                <c:ptCount val="94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</c:numCache>
            </c:numRef>
          </c:cat>
          <c:val>
            <c:numRef>
              <c:f>Output1!$T$9:$T$957</c:f>
              <c:numCache>
                <c:formatCode>0.00</c:formatCode>
                <c:ptCount val="949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9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Output1!$B$9:$B$957</c:f>
              <c:numCache>
                <c:formatCode>m/d/yyyy</c:formatCode>
                <c:ptCount val="94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</c:numCache>
            </c:numRef>
          </c:cat>
          <c:val>
            <c:numRef>
              <c:f>Output1!$S$9:$S$957</c:f>
              <c:numCache>
                <c:formatCode>0.00</c:formatCode>
                <c:ptCount val="949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0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Output1!$B$9:$B$957</c:f>
              <c:numCache>
                <c:formatCode>m/d/yyyy</c:formatCode>
                <c:ptCount val="94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</c:numCache>
            </c:numRef>
          </c:cat>
          <c:val>
            <c:numRef>
              <c:f>Output1!$O$9:$O$957</c:f>
              <c:numCache>
                <c:formatCode>0.00</c:formatCode>
                <c:ptCount val="949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1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Output1!$B$9:$B$957</c:f>
              <c:numCache>
                <c:formatCode>m/d/yyyy</c:formatCode>
                <c:ptCount val="94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</c:numCache>
            </c:numRef>
          </c:cat>
          <c:val>
            <c:numRef>
              <c:f>Output1!$K$9:$K$957</c:f>
              <c:numCache>
                <c:formatCode>0.00</c:formatCode>
                <c:ptCount val="949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2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Output1!$B$9:$B$957</c:f>
              <c:numCache>
                <c:formatCode>m/d/yyyy</c:formatCode>
                <c:ptCount val="94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</c:numCache>
            </c:numRef>
          </c:cat>
          <c:val>
            <c:numRef>
              <c:f>Output1!$F$9:$F$957</c:f>
              <c:numCache>
                <c:formatCode>0.00</c:formatCode>
                <c:ptCount val="949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36284583549313387"/>
          <c:y val="0.1162911290081135"/>
          <c:w val="7.3814221498174792E-2"/>
          <c:h val="0.45437114388266553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9234</xdr:rowOff>
    </xdr:from>
    <xdr:to>
      <xdr:col>10</xdr:col>
      <xdr:colOff>51707</xdr:colOff>
      <xdr:row>0</xdr:row>
      <xdr:rowOff>1274991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762000" y="92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 editAs="oneCell">
    <xdr:from>
      <xdr:col>1</xdr:col>
      <xdr:colOff>19050</xdr:colOff>
      <xdr:row>30</xdr:row>
      <xdr:rowOff>152400</xdr:rowOff>
    </xdr:from>
    <xdr:to>
      <xdr:col>11</xdr:col>
      <xdr:colOff>19658</xdr:colOff>
      <xdr:row>50</xdr:row>
      <xdr:rowOff>17033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CAB479C-6F7F-FE07-3A0F-448BD545F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6334125"/>
          <a:ext cx="7011008" cy="31031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28575</xdr:rowOff>
    </xdr:from>
    <xdr:to>
      <xdr:col>11</xdr:col>
      <xdr:colOff>43283</xdr:colOff>
      <xdr:row>29</xdr:row>
      <xdr:rowOff>3812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1040BEB-2F8C-2C66-C97F-8B4D3CD1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609725"/>
          <a:ext cx="7053683" cy="44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2</xdr:row>
      <xdr:rowOff>0</xdr:rowOff>
    </xdr:from>
    <xdr:to>
      <xdr:col>46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114300</xdr:colOff>
      <xdr:row>0</xdr:row>
      <xdr:rowOff>0</xdr:rowOff>
    </xdr:from>
    <xdr:to>
      <xdr:col>43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001875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showGridLines="0" tabSelected="1" zoomScaleNormal="100" workbookViewId="0">
      <selection activeCell="O18" sqref="O18"/>
    </sheetView>
  </sheetViews>
  <sheetFormatPr baseColWidth="10" defaultRowHeight="12.75" x14ac:dyDescent="0.2"/>
  <cols>
    <col min="1" max="2" width="2.28515625" style="7" customWidth="1"/>
    <col min="3" max="11" width="11.42578125" style="7"/>
    <col min="12" max="12" width="3.42578125" style="7" customWidth="1"/>
    <col min="13" max="16384" width="11.42578125" style="7"/>
  </cols>
  <sheetData>
    <row r="1" spans="1:12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">
      <c r="A30" s="8"/>
      <c r="B30" s="10" t="s">
        <v>10</v>
      </c>
      <c r="C30" s="8"/>
      <c r="D30" s="8"/>
      <c r="E30" s="8"/>
      <c r="F30" s="8"/>
      <c r="G30" s="8"/>
      <c r="H30" s="26"/>
      <c r="I30" s="24" t="s">
        <v>8</v>
      </c>
      <c r="J30" s="25" t="s">
        <v>14</v>
      </c>
      <c r="K30" s="8"/>
      <c r="L30" s="8"/>
    </row>
    <row r="31" spans="1:12" x14ac:dyDescent="0.2">
      <c r="A31" s="8"/>
      <c r="B31" s="8"/>
      <c r="C31" s="8"/>
      <c r="D31" s="8"/>
      <c r="E31" s="8"/>
      <c r="F31" s="8"/>
      <c r="G31" s="8"/>
      <c r="H31" s="8"/>
      <c r="I31" s="25"/>
      <c r="J31" s="25" t="s">
        <v>13</v>
      </c>
      <c r="K31" s="8"/>
      <c r="L31" s="8"/>
    </row>
    <row r="32" spans="1:12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">
      <c r="A51" s="8"/>
      <c r="B51" s="10" t="s">
        <v>10</v>
      </c>
      <c r="C51" s="8"/>
      <c r="D51" s="8"/>
      <c r="E51" s="8"/>
      <c r="F51" s="8"/>
      <c r="G51" s="8"/>
      <c r="H51" s="8"/>
      <c r="I51" s="24" t="s">
        <v>8</v>
      </c>
      <c r="J51" s="25" t="s">
        <v>11</v>
      </c>
      <c r="K51" s="8"/>
      <c r="L51" s="8"/>
    </row>
    <row r="52" spans="1:12" x14ac:dyDescent="0.2">
      <c r="A52" s="8"/>
      <c r="B52" s="8"/>
      <c r="C52" s="8"/>
      <c r="D52" s="8"/>
      <c r="E52" s="8"/>
      <c r="F52" s="8"/>
      <c r="G52" s="8"/>
      <c r="H52" s="8"/>
      <c r="I52" s="25"/>
      <c r="J52" s="25" t="str">
        <f>J31</f>
        <v>(hasta Lu 22 May 2023)</v>
      </c>
      <c r="K52" s="8"/>
      <c r="L52" s="8"/>
    </row>
    <row r="53" spans="1:12" ht="15" x14ac:dyDescent="0.2">
      <c r="A53" s="8"/>
      <c r="B53" s="8"/>
      <c r="C53" s="28" t="s">
        <v>0</v>
      </c>
      <c r="D53" s="28" t="s">
        <v>12</v>
      </c>
      <c r="E53" s="8"/>
      <c r="F53" s="8"/>
      <c r="G53" s="8"/>
      <c r="H53" s="8"/>
      <c r="I53" s="8"/>
      <c r="J53" s="8"/>
      <c r="K53" s="8"/>
      <c r="L53" s="8"/>
    </row>
    <row r="54" spans="1:12" ht="15" x14ac:dyDescent="0.25">
      <c r="A54" s="8"/>
      <c r="B54" s="8"/>
      <c r="C54" s="21">
        <v>45027</v>
      </c>
      <c r="D54" s="30">
        <v>87.47</v>
      </c>
      <c r="E54" s="8"/>
      <c r="F54" s="8"/>
      <c r="G54" s="8"/>
      <c r="H54" s="8"/>
      <c r="I54" s="8"/>
      <c r="J54" s="8"/>
      <c r="K54" s="8"/>
      <c r="L54" s="8"/>
    </row>
    <row r="55" spans="1:12" ht="15" x14ac:dyDescent="0.25">
      <c r="A55" s="8"/>
      <c r="B55" s="8"/>
      <c r="C55" s="21">
        <v>45068</v>
      </c>
      <c r="D55" s="30">
        <v>87.327835051546401</v>
      </c>
      <c r="E55" s="8"/>
      <c r="F55" s="8"/>
      <c r="G55" s="8"/>
      <c r="H55" s="8"/>
      <c r="I55" s="8"/>
      <c r="J55" s="8"/>
      <c r="K55" s="8"/>
      <c r="L55" s="8"/>
    </row>
    <row r="56" spans="1:12" ht="15" x14ac:dyDescent="0.2">
      <c r="A56" s="8"/>
      <c r="B56" s="8"/>
      <c r="C56" s="33" t="s">
        <v>9</v>
      </c>
      <c r="D56" s="30">
        <f>D55-D54</f>
        <v>-0.14216494845359762</v>
      </c>
      <c r="E56" s="8"/>
      <c r="F56" s="8"/>
      <c r="G56" s="8"/>
      <c r="H56" s="8"/>
      <c r="I56" s="8"/>
      <c r="J56" s="8"/>
      <c r="K56" s="8"/>
      <c r="L56" s="8"/>
    </row>
    <row r="57" spans="1:12" ht="15" x14ac:dyDescent="0.2">
      <c r="A57" s="8"/>
      <c r="B57" s="8"/>
      <c r="C57" s="34"/>
      <c r="D57" s="31">
        <f>D56/D54</f>
        <v>-1.6252995135886317E-3</v>
      </c>
      <c r="E57" s="8"/>
      <c r="F57" s="8"/>
      <c r="G57" s="8"/>
      <c r="H57" s="8"/>
      <c r="I57" s="8"/>
      <c r="J57" s="8"/>
      <c r="K57" s="8"/>
      <c r="L57" s="8"/>
    </row>
    <row r="58" spans="1:12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</sheetData>
  <mergeCells count="1">
    <mergeCell ref="C56:C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976"/>
  <sheetViews>
    <sheetView showGridLines="0" zoomScaleNormal="100" workbookViewId="0">
      <pane xSplit="2" ySplit="8" topLeftCell="N953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S972" sqref="S972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21" width="7.5703125" bestFit="1" customWidth="1"/>
    <col min="22" max="22" width="6.5703125" bestFit="1" customWidth="1"/>
    <col min="23" max="28" width="7.5703125" bestFit="1" customWidth="1"/>
    <col min="29" max="29" width="7.140625" customWidth="1"/>
    <col min="30" max="30" width="7.28515625" customWidth="1"/>
    <col min="31" max="31" width="7.5703125" customWidth="1"/>
    <col min="32" max="32" width="7.28515625" customWidth="1"/>
    <col min="33" max="34" width="7.42578125" customWidth="1"/>
    <col min="35" max="36" width="6.85546875" bestFit="1" customWidth="1"/>
    <col min="37" max="37" width="7.140625" bestFit="1" customWidth="1"/>
    <col min="38" max="38" width="6.5703125" bestFit="1" customWidth="1"/>
    <col min="39" max="42" width="7.140625" bestFit="1" customWidth="1"/>
    <col min="43" max="43" width="2.7109375" customWidth="1"/>
    <col min="44" max="16384" width="11.42578125" style="3"/>
  </cols>
  <sheetData>
    <row r="1" spans="1:46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6" s="4" customFormat="1" ht="15.75" x14ac:dyDescent="0.25">
      <c r="B3" s="1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7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6" ht="15" x14ac:dyDescent="0.2">
      <c r="A4" s="3"/>
      <c r="B4" s="13" t="s">
        <v>4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>X8</f>
        <v>46722</v>
      </c>
      <c r="Y4" s="14">
        <f>Y8</f>
        <v>47088</v>
      </c>
      <c r="Z4" s="14">
        <f>Z8</f>
        <v>47453</v>
      </c>
      <c r="AA4" s="14">
        <f>AA8</f>
        <v>47818</v>
      </c>
      <c r="AB4" s="14">
        <f>AB8</f>
        <v>48183</v>
      </c>
      <c r="AC4" s="5"/>
      <c r="AD4" s="5"/>
      <c r="AE4" s="5"/>
      <c r="AF4" s="5"/>
      <c r="AG4" s="5"/>
      <c r="AH4" s="5"/>
      <c r="AI4" s="3"/>
      <c r="AJ4" s="3"/>
      <c r="AK4" s="3"/>
      <c r="AL4" s="3"/>
      <c r="AM4" s="3"/>
      <c r="AN4" s="3"/>
      <c r="AO4" s="3"/>
      <c r="AP4" s="3"/>
      <c r="AQ4" s="3"/>
    </row>
    <row r="5" spans="1:46" ht="15" x14ac:dyDescent="0.2">
      <c r="A5" s="3"/>
      <c r="B5" s="13" t="s">
        <v>1</v>
      </c>
      <c r="C5" s="15">
        <f t="shared" ref="C5:AB5" si="1">MAX(C$9:C$957)</f>
        <v>27.02</v>
      </c>
      <c r="D5" s="15">
        <f t="shared" si="1"/>
        <v>27.02</v>
      </c>
      <c r="E5" s="15">
        <f t="shared" si="1"/>
        <v>27.03</v>
      </c>
      <c r="F5" s="15">
        <f t="shared" si="1"/>
        <v>27.04</v>
      </c>
      <c r="G5" s="15">
        <f t="shared" si="1"/>
        <v>26.73</v>
      </c>
      <c r="H5" s="15">
        <f t="shared" si="1"/>
        <v>27.11</v>
      </c>
      <c r="I5" s="15">
        <f t="shared" si="1"/>
        <v>27.16</v>
      </c>
      <c r="J5" s="15">
        <f t="shared" si="1"/>
        <v>30.45</v>
      </c>
      <c r="K5" s="15">
        <f t="shared" si="1"/>
        <v>30.9</v>
      </c>
      <c r="L5" s="15">
        <f t="shared" si="1"/>
        <v>53.59</v>
      </c>
      <c r="M5" s="15">
        <f t="shared" si="1"/>
        <v>56.5</v>
      </c>
      <c r="N5" s="15">
        <f t="shared" si="1"/>
        <v>64.319999999999993</v>
      </c>
      <c r="O5" s="15">
        <f t="shared" si="1"/>
        <v>88.88</v>
      </c>
      <c r="P5" s="15">
        <f t="shared" si="1"/>
        <v>96.48</v>
      </c>
      <c r="Q5" s="15">
        <f t="shared" si="1"/>
        <v>96.64</v>
      </c>
      <c r="R5" s="15">
        <f t="shared" si="1"/>
        <v>97.68</v>
      </c>
      <c r="S5" s="15">
        <f t="shared" si="1"/>
        <v>98.01</v>
      </c>
      <c r="T5" s="15">
        <f t="shared" si="1"/>
        <v>100.8</v>
      </c>
      <c r="U5" s="15">
        <f t="shared" si="1"/>
        <v>105.95</v>
      </c>
      <c r="V5" s="15">
        <f t="shared" si="1"/>
        <v>113.2</v>
      </c>
      <c r="W5" s="15">
        <f t="shared" si="1"/>
        <v>120.45</v>
      </c>
      <c r="X5" s="15">
        <f t="shared" si="1"/>
        <v>127.7</v>
      </c>
      <c r="Y5" s="15">
        <f t="shared" si="1"/>
        <v>132.69999999999999</v>
      </c>
      <c r="Z5" s="15">
        <f t="shared" si="1"/>
        <v>137.69999999999999</v>
      </c>
      <c r="AA5" s="15">
        <f t="shared" si="1"/>
        <v>144.13999999999999</v>
      </c>
      <c r="AB5" s="15">
        <f t="shared" si="1"/>
        <v>135.25</v>
      </c>
      <c r="AC5" s="5"/>
      <c r="AD5" s="5"/>
      <c r="AE5" s="5"/>
      <c r="AF5" s="5"/>
      <c r="AG5" s="5"/>
      <c r="AH5" s="5"/>
      <c r="AI5" s="3"/>
      <c r="AJ5" s="3"/>
      <c r="AK5" s="3"/>
      <c r="AL5" s="3"/>
      <c r="AM5" s="3"/>
      <c r="AN5" s="3"/>
      <c r="AO5" s="3"/>
      <c r="AP5" s="3"/>
      <c r="AQ5" s="3"/>
    </row>
    <row r="6" spans="1:46" ht="15" x14ac:dyDescent="0.2">
      <c r="A6" s="3"/>
      <c r="B6" s="13" t="s">
        <v>2</v>
      </c>
      <c r="C6" s="15">
        <f t="shared" ref="C6:AB6" si="2">AVERAGE(C$9:C$957)</f>
        <v>25.768181818181812</v>
      </c>
      <c r="D6" s="15">
        <f t="shared" si="2"/>
        <v>25.203333333333322</v>
      </c>
      <c r="E6" s="15">
        <f t="shared" si="2"/>
        <v>25.027580645161287</v>
      </c>
      <c r="F6" s="15">
        <f t="shared" si="2"/>
        <v>24.974155844155845</v>
      </c>
      <c r="G6" s="15">
        <f t="shared" si="2"/>
        <v>24.825833333333325</v>
      </c>
      <c r="H6" s="15">
        <f t="shared" si="2"/>
        <v>24.146598639455785</v>
      </c>
      <c r="I6" s="15">
        <f t="shared" si="2"/>
        <v>23.260478468899528</v>
      </c>
      <c r="J6" s="15">
        <f t="shared" si="2"/>
        <v>24.299525547445274</v>
      </c>
      <c r="K6" s="15">
        <f t="shared" si="2"/>
        <v>24.711854103343466</v>
      </c>
      <c r="L6" s="15">
        <f t="shared" si="2"/>
        <v>26.789771573604067</v>
      </c>
      <c r="M6" s="15">
        <f t="shared" si="2"/>
        <v>30.060303030303036</v>
      </c>
      <c r="N6" s="15">
        <f t="shared" si="2"/>
        <v>33.41123339658445</v>
      </c>
      <c r="O6" s="15">
        <f t="shared" si="2"/>
        <v>36.897887563884169</v>
      </c>
      <c r="P6" s="15">
        <f t="shared" si="2"/>
        <v>41.731400000000029</v>
      </c>
      <c r="Q6" s="15">
        <f t="shared" si="2"/>
        <v>45.412242339832879</v>
      </c>
      <c r="R6" s="15">
        <f t="shared" si="2"/>
        <v>49.09683311432326</v>
      </c>
      <c r="S6" s="15">
        <f t="shared" si="2"/>
        <v>50.538173190984537</v>
      </c>
      <c r="T6" s="15">
        <f t="shared" si="2"/>
        <v>55.882033719704992</v>
      </c>
      <c r="U6" s="15">
        <f t="shared" si="2"/>
        <v>57.700126448893513</v>
      </c>
      <c r="V6" s="15">
        <f t="shared" si="2"/>
        <v>59.921601685985223</v>
      </c>
      <c r="W6" s="15">
        <f t="shared" si="2"/>
        <v>62.199789251844045</v>
      </c>
      <c r="X6" s="15">
        <f t="shared" si="2"/>
        <v>66.141730981256842</v>
      </c>
      <c r="Y6" s="15">
        <f t="shared" si="2"/>
        <v>70.123122847301971</v>
      </c>
      <c r="Z6" s="15">
        <f t="shared" si="2"/>
        <v>90.25448387096769</v>
      </c>
      <c r="AA6" s="15">
        <f t="shared" si="2"/>
        <v>116.66782369146004</v>
      </c>
      <c r="AB6" s="15">
        <f t="shared" si="2"/>
        <v>122.47745283018874</v>
      </c>
      <c r="AC6" s="5"/>
      <c r="AD6" s="5"/>
      <c r="AE6" s="5"/>
      <c r="AF6" s="5"/>
      <c r="AG6" s="5"/>
      <c r="AH6" s="5"/>
      <c r="AI6" s="3"/>
      <c r="AJ6" s="3"/>
      <c r="AK6" s="3"/>
      <c r="AL6" s="3"/>
      <c r="AM6" s="3"/>
      <c r="AN6" s="3"/>
      <c r="AO6" s="3"/>
      <c r="AP6" s="3"/>
      <c r="AQ6" s="3"/>
    </row>
    <row r="7" spans="1:46" ht="15" x14ac:dyDescent="0.2">
      <c r="A7" s="3"/>
      <c r="B7" s="13" t="s">
        <v>3</v>
      </c>
      <c r="C7" s="15">
        <f t="shared" ref="C7:AB7" si="3">MIN(C$9:C$957)</f>
        <v>24.72</v>
      </c>
      <c r="D7" s="15">
        <f t="shared" si="3"/>
        <v>22.52</v>
      </c>
      <c r="E7" s="15">
        <f t="shared" si="3"/>
        <v>22.53</v>
      </c>
      <c r="F7" s="15">
        <f t="shared" si="3"/>
        <v>22.53</v>
      </c>
      <c r="G7" s="15">
        <f t="shared" si="3"/>
        <v>23.42</v>
      </c>
      <c r="H7" s="15">
        <f t="shared" si="3"/>
        <v>15.23</v>
      </c>
      <c r="I7" s="15">
        <f t="shared" si="3"/>
        <v>15.24</v>
      </c>
      <c r="J7" s="15">
        <f t="shared" si="3"/>
        <v>15.26</v>
      </c>
      <c r="K7" s="15">
        <f t="shared" si="3"/>
        <v>15.3</v>
      </c>
      <c r="L7" s="15">
        <f t="shared" si="3"/>
        <v>15.43</v>
      </c>
      <c r="M7" s="15">
        <f t="shared" si="3"/>
        <v>15.56</v>
      </c>
      <c r="N7" s="15">
        <f t="shared" si="3"/>
        <v>15.68</v>
      </c>
      <c r="O7" s="15">
        <f t="shared" si="3"/>
        <v>15.71</v>
      </c>
      <c r="P7" s="15">
        <f t="shared" si="3"/>
        <v>15.9</v>
      </c>
      <c r="Q7" s="15">
        <f t="shared" si="3"/>
        <v>15.93</v>
      </c>
      <c r="R7" s="15">
        <f t="shared" si="3"/>
        <v>16</v>
      </c>
      <c r="S7" s="15">
        <f t="shared" si="3"/>
        <v>16.11</v>
      </c>
      <c r="T7" s="15">
        <f t="shared" si="3"/>
        <v>16.48</v>
      </c>
      <c r="U7" s="15">
        <f t="shared" si="3"/>
        <v>16.829999999999998</v>
      </c>
      <c r="V7" s="15">
        <f t="shared" si="3"/>
        <v>17.170000000000002</v>
      </c>
      <c r="W7" s="15">
        <f t="shared" si="3"/>
        <v>17.510000000000002</v>
      </c>
      <c r="X7" s="15">
        <f t="shared" si="3"/>
        <v>17.850000000000001</v>
      </c>
      <c r="Y7" s="15">
        <f t="shared" si="3"/>
        <v>18.190000000000001</v>
      </c>
      <c r="Z7" s="15">
        <f t="shared" si="3"/>
        <v>34.869999999999997</v>
      </c>
      <c r="AA7" s="15">
        <f t="shared" si="3"/>
        <v>81.849999999999994</v>
      </c>
      <c r="AB7" s="15">
        <f t="shared" si="3"/>
        <v>110.97</v>
      </c>
      <c r="AC7" s="5"/>
      <c r="AD7" s="5"/>
      <c r="AE7" s="5"/>
      <c r="AF7" s="5"/>
      <c r="AG7" s="5"/>
      <c r="AH7" s="5"/>
      <c r="AI7" s="3"/>
      <c r="AJ7" s="3"/>
      <c r="AK7" s="3"/>
      <c r="AL7" s="3"/>
      <c r="AM7" s="3"/>
      <c r="AN7" s="3"/>
      <c r="AO7" s="3"/>
      <c r="AP7" s="3"/>
      <c r="AQ7" s="3"/>
    </row>
    <row r="8" spans="1:46" ht="15" x14ac:dyDescent="0.2">
      <c r="A8" s="3"/>
      <c r="B8" s="12" t="s">
        <v>0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5"/>
      <c r="AD8" s="5"/>
      <c r="AE8" s="5"/>
      <c r="AF8" s="5"/>
      <c r="AG8" s="5"/>
      <c r="AH8" s="5"/>
      <c r="AI8" s="3"/>
      <c r="AJ8" s="3"/>
      <c r="AK8" s="3"/>
      <c r="AL8" s="3"/>
      <c r="AM8" s="3"/>
      <c r="AN8" s="3"/>
      <c r="AO8" s="3"/>
      <c r="AP8" s="3"/>
      <c r="AQ8" s="3"/>
    </row>
    <row r="9" spans="1:46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5"/>
      <c r="AD9" s="5"/>
      <c r="AE9" s="5"/>
      <c r="AF9" s="5"/>
      <c r="AG9" s="5"/>
      <c r="AH9" s="5"/>
      <c r="AI9" s="3"/>
      <c r="AJ9" s="3"/>
      <c r="AK9" s="3"/>
      <c r="AL9" s="3"/>
      <c r="AM9" s="3"/>
      <c r="AN9" s="3"/>
      <c r="AO9" s="3"/>
      <c r="AP9" s="3"/>
      <c r="AQ9" s="3"/>
    </row>
    <row r="10" spans="1:46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5"/>
      <c r="AD10" s="5"/>
      <c r="AE10" s="5"/>
      <c r="AF10" s="5"/>
      <c r="AG10" s="5"/>
      <c r="AH10" s="5"/>
      <c r="AI10" s="3"/>
      <c r="AJ10" s="3"/>
      <c r="AK10" s="3"/>
      <c r="AL10" s="3"/>
      <c r="AM10" s="3"/>
      <c r="AN10" s="3"/>
      <c r="AO10" s="3"/>
      <c r="AP10" s="3"/>
      <c r="AQ10" s="3"/>
    </row>
    <row r="11" spans="1:46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5"/>
      <c r="AD11" s="5"/>
      <c r="AE11" s="5"/>
      <c r="AF11" s="5"/>
      <c r="AG11" s="5"/>
      <c r="AH11" s="5"/>
      <c r="AI11" s="3"/>
      <c r="AJ11" s="3"/>
      <c r="AK11" s="3"/>
      <c r="AL11" s="3"/>
      <c r="AM11" s="3"/>
      <c r="AN11" s="3"/>
      <c r="AO11" s="3"/>
      <c r="AP11" s="3"/>
      <c r="AQ11" s="3"/>
    </row>
    <row r="12" spans="1:46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</row>
    <row r="13" spans="1:46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</row>
    <row r="14" spans="1:46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</row>
    <row r="15" spans="1:46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</row>
    <row r="16" spans="1:46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</row>
    <row r="17" spans="2:30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</row>
    <row r="18" spans="2:30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</row>
    <row r="19" spans="2:30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</row>
    <row r="20" spans="2:30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</row>
    <row r="21" spans="2:30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</row>
    <row r="22" spans="2:30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</row>
    <row r="23" spans="2:30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</row>
    <row r="24" spans="2:30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</row>
    <row r="25" spans="2:30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</row>
    <row r="26" spans="2:30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</row>
    <row r="27" spans="2:30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</row>
    <row r="28" spans="2:30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</row>
    <row r="29" spans="2:30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</row>
    <row r="30" spans="2:30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</row>
    <row r="31" spans="2:30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9"/>
      <c r="AD31" s="22" t="s">
        <v>5</v>
      </c>
    </row>
    <row r="32" spans="2:30" s="5" customFormat="1" ht="15" x14ac:dyDescent="0.25">
      <c r="B32" s="9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</row>
    <row r="33" spans="2:30" s="5" customFormat="1" ht="15" x14ac:dyDescent="0.25">
      <c r="B33" s="9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</row>
    <row r="34" spans="2:30" s="5" customFormat="1" ht="15" x14ac:dyDescent="0.25">
      <c r="B34" s="9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</row>
    <row r="35" spans="2:30" s="5" customFormat="1" ht="15" x14ac:dyDescent="0.25">
      <c r="B35" s="9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</row>
    <row r="36" spans="2:30" s="5" customFormat="1" ht="15" x14ac:dyDescent="0.25">
      <c r="B36" s="9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D36" s="22" t="str">
        <f>$C$958</f>
        <v>Fuente : Mercado Europeo CO2. Elaboración: Enérgitas (S.E.Iberia).</v>
      </c>
    </row>
    <row r="37" spans="2:30" s="5" customFormat="1" ht="15" x14ac:dyDescent="0.25">
      <c r="B37" s="9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</row>
    <row r="38" spans="2:30" s="5" customFormat="1" ht="15" x14ac:dyDescent="0.25">
      <c r="B38" s="9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</row>
    <row r="39" spans="2:30" s="5" customFormat="1" ht="15" x14ac:dyDescent="0.25">
      <c r="B39" s="9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</row>
    <row r="40" spans="2:30" s="5" customFormat="1" ht="15" x14ac:dyDescent="0.25">
      <c r="B40" s="9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</row>
    <row r="41" spans="2:30" s="5" customFormat="1" ht="15" x14ac:dyDescent="0.25">
      <c r="B41" s="9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</row>
    <row r="42" spans="2:30" s="5" customFormat="1" ht="15" x14ac:dyDescent="0.25">
      <c r="B42" s="9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</row>
    <row r="43" spans="2:30" s="5" customFormat="1" ht="15" x14ac:dyDescent="0.25">
      <c r="B43" s="9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</row>
    <row r="44" spans="2:30" s="5" customFormat="1" ht="15" x14ac:dyDescent="0.25">
      <c r="B44" s="9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</row>
    <row r="45" spans="2:30" s="5" customFormat="1" ht="15" x14ac:dyDescent="0.25">
      <c r="B45" s="9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</row>
    <row r="46" spans="2:30" s="5" customFormat="1" ht="15" x14ac:dyDescent="0.25">
      <c r="B46" s="9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</row>
    <row r="47" spans="2:30" s="5" customFormat="1" ht="15" x14ac:dyDescent="0.25">
      <c r="B47" s="9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</row>
    <row r="48" spans="2:30" s="5" customFormat="1" ht="15" x14ac:dyDescent="0.25">
      <c r="B48" s="9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</row>
    <row r="49" spans="2:28" s="5" customFormat="1" ht="15" x14ac:dyDescent="0.25">
      <c r="B49" s="9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</row>
    <row r="50" spans="2:28" s="5" customFormat="1" ht="15" x14ac:dyDescent="0.25">
      <c r="B50" s="9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</row>
    <row r="51" spans="2:28" s="5" customFormat="1" ht="15" x14ac:dyDescent="0.25">
      <c r="B51" s="9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</row>
    <row r="52" spans="2:28" s="5" customFormat="1" ht="15" x14ac:dyDescent="0.25">
      <c r="B52" s="9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</row>
    <row r="53" spans="2:28" s="5" customFormat="1" ht="15" x14ac:dyDescent="0.25">
      <c r="B53" s="9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</row>
    <row r="54" spans="2:28" s="5" customFormat="1" ht="15" x14ac:dyDescent="0.25">
      <c r="B54" s="9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</row>
    <row r="55" spans="2:28" s="5" customFormat="1" ht="15" x14ac:dyDescent="0.25">
      <c r="B55" s="9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</row>
    <row r="56" spans="2:28" s="5" customFormat="1" ht="15" x14ac:dyDescent="0.25">
      <c r="B56" s="9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</row>
    <row r="57" spans="2:28" s="5" customFormat="1" ht="15" x14ac:dyDescent="0.25">
      <c r="B57" s="9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</row>
    <row r="58" spans="2:28" s="5" customFormat="1" ht="15" x14ac:dyDescent="0.25">
      <c r="B58" s="9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</row>
    <row r="59" spans="2:28" s="5" customFormat="1" ht="15" x14ac:dyDescent="0.25">
      <c r="B59" s="9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</row>
    <row r="60" spans="2:28" s="5" customFormat="1" ht="15" x14ac:dyDescent="0.25">
      <c r="B60" s="9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</row>
    <row r="61" spans="2:28" s="5" customFormat="1" ht="15" x14ac:dyDescent="0.25">
      <c r="B61" s="9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</row>
    <row r="62" spans="2:28" s="5" customFormat="1" ht="15" x14ac:dyDescent="0.25">
      <c r="B62" s="9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</row>
    <row r="63" spans="2:28" s="5" customFormat="1" ht="15" x14ac:dyDescent="0.25">
      <c r="B63" s="9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</row>
    <row r="64" spans="2:28" s="5" customFormat="1" ht="15" x14ac:dyDescent="0.25">
      <c r="B64" s="9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</row>
    <row r="65" spans="2:28" s="5" customFormat="1" ht="15" x14ac:dyDescent="0.25">
      <c r="B65" s="9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</row>
    <row r="66" spans="2:28" s="5" customFormat="1" ht="15" x14ac:dyDescent="0.25">
      <c r="B66" s="9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</row>
    <row r="67" spans="2:28" s="5" customFormat="1" ht="15" x14ac:dyDescent="0.25">
      <c r="B67" s="9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</row>
    <row r="68" spans="2:28" s="5" customFormat="1" ht="15" x14ac:dyDescent="0.25">
      <c r="B68" s="9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</row>
    <row r="69" spans="2:28" s="5" customFormat="1" ht="15" x14ac:dyDescent="0.25">
      <c r="B69" s="9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</row>
    <row r="70" spans="2:28" s="5" customFormat="1" ht="15" x14ac:dyDescent="0.25">
      <c r="B70" s="9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</row>
    <row r="71" spans="2:28" s="5" customFormat="1" ht="15" x14ac:dyDescent="0.25">
      <c r="B71" s="9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</row>
    <row r="72" spans="2:28" s="5" customFormat="1" ht="15" x14ac:dyDescent="0.25">
      <c r="B72" s="9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</row>
    <row r="73" spans="2:28" s="5" customFormat="1" ht="15" x14ac:dyDescent="0.25">
      <c r="B73" s="9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</row>
    <row r="74" spans="2:28" s="5" customFormat="1" ht="15" x14ac:dyDescent="0.25">
      <c r="B74" s="9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</row>
    <row r="75" spans="2:28" s="5" customFormat="1" ht="15" x14ac:dyDescent="0.25">
      <c r="B75" s="9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</row>
    <row r="76" spans="2:28" s="5" customFormat="1" ht="15" x14ac:dyDescent="0.25">
      <c r="B76" s="9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</row>
    <row r="77" spans="2:28" s="5" customFormat="1" ht="15" x14ac:dyDescent="0.25">
      <c r="B77" s="9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</row>
    <row r="78" spans="2:28" s="5" customFormat="1" ht="15" x14ac:dyDescent="0.25">
      <c r="B78" s="9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</row>
    <row r="79" spans="2:28" s="5" customFormat="1" ht="15" x14ac:dyDescent="0.25">
      <c r="B79" s="9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</row>
    <row r="80" spans="2:28" s="5" customFormat="1" ht="15" x14ac:dyDescent="0.25">
      <c r="B80" s="9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</row>
    <row r="81" spans="2:28" s="5" customFormat="1" ht="15" x14ac:dyDescent="0.25">
      <c r="B81" s="9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</row>
    <row r="82" spans="2:28" s="5" customFormat="1" ht="15" x14ac:dyDescent="0.25">
      <c r="B82" s="9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</row>
    <row r="83" spans="2:28" s="5" customFormat="1" ht="15" x14ac:dyDescent="0.25">
      <c r="B83" s="9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</row>
    <row r="84" spans="2:28" s="5" customFormat="1" ht="15" x14ac:dyDescent="0.25">
      <c r="B84" s="9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</row>
    <row r="85" spans="2:28" s="5" customFormat="1" ht="15" x14ac:dyDescent="0.25">
      <c r="B85" s="9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</row>
    <row r="86" spans="2:28" s="5" customFormat="1" ht="15" x14ac:dyDescent="0.25">
      <c r="B86" s="9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</row>
    <row r="87" spans="2:28" s="5" customFormat="1" ht="15" x14ac:dyDescent="0.25">
      <c r="B87" s="9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</row>
    <row r="88" spans="2:28" s="5" customFormat="1" ht="15" x14ac:dyDescent="0.25">
      <c r="B88" s="9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</row>
    <row r="89" spans="2:28" s="5" customFormat="1" ht="15" x14ac:dyDescent="0.25">
      <c r="B89" s="9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</row>
    <row r="90" spans="2:28" s="5" customFormat="1" ht="15" x14ac:dyDescent="0.25">
      <c r="B90" s="9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</row>
    <row r="91" spans="2:28" s="5" customFormat="1" ht="15" x14ac:dyDescent="0.25">
      <c r="B91" s="9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</row>
    <row r="92" spans="2:28" s="5" customFormat="1" ht="15" x14ac:dyDescent="0.25">
      <c r="B92" s="9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</row>
    <row r="93" spans="2:28" s="5" customFormat="1" ht="15" x14ac:dyDescent="0.25">
      <c r="B93" s="9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</row>
    <row r="94" spans="2:28" s="5" customFormat="1" ht="15" x14ac:dyDescent="0.25">
      <c r="B94" s="9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</row>
    <row r="95" spans="2:28" s="5" customFormat="1" ht="15" x14ac:dyDescent="0.25">
      <c r="B95" s="9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</row>
    <row r="96" spans="2:28" s="5" customFormat="1" ht="15" x14ac:dyDescent="0.25">
      <c r="B96" s="9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</row>
    <row r="97" spans="2:28" s="5" customFormat="1" ht="15" x14ac:dyDescent="0.25">
      <c r="B97" s="9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</row>
    <row r="98" spans="2:28" s="5" customFormat="1" ht="15" x14ac:dyDescent="0.25">
      <c r="B98" s="9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</row>
    <row r="99" spans="2:28" s="5" customFormat="1" ht="15" x14ac:dyDescent="0.25">
      <c r="B99" s="9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</row>
    <row r="100" spans="2:28" s="5" customFormat="1" ht="15" x14ac:dyDescent="0.25">
      <c r="B100" s="9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</row>
    <row r="101" spans="2:28" s="5" customFormat="1" ht="15" x14ac:dyDescent="0.25">
      <c r="B101" s="9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</row>
    <row r="102" spans="2:28" s="5" customFormat="1" ht="15" x14ac:dyDescent="0.25">
      <c r="B102" s="9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</row>
    <row r="103" spans="2:28" s="5" customFormat="1" ht="15" x14ac:dyDescent="0.25">
      <c r="B103" s="9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</row>
    <row r="104" spans="2:28" s="5" customFormat="1" ht="15" x14ac:dyDescent="0.25">
      <c r="B104" s="9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</row>
    <row r="105" spans="2:28" s="5" customFormat="1" ht="15" x14ac:dyDescent="0.25">
      <c r="B105" s="9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</row>
    <row r="106" spans="2:28" s="5" customFormat="1" ht="15" x14ac:dyDescent="0.25">
      <c r="B106" s="9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</row>
    <row r="107" spans="2:28" s="5" customFormat="1" ht="15" x14ac:dyDescent="0.25">
      <c r="B107" s="9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</row>
    <row r="108" spans="2:28" s="5" customFormat="1" ht="15" x14ac:dyDescent="0.25">
      <c r="B108" s="9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</row>
    <row r="109" spans="2:28" s="5" customFormat="1" ht="15" x14ac:dyDescent="0.25">
      <c r="B109" s="9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</row>
    <row r="110" spans="2:28" s="5" customFormat="1" ht="15" x14ac:dyDescent="0.25">
      <c r="B110" s="9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</row>
    <row r="111" spans="2:28" s="5" customFormat="1" ht="15" x14ac:dyDescent="0.25">
      <c r="B111" s="9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</row>
    <row r="112" spans="2:28" s="5" customFormat="1" ht="15" x14ac:dyDescent="0.25">
      <c r="B112" s="9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</row>
    <row r="113" spans="2:28" s="5" customFormat="1" ht="15" x14ac:dyDescent="0.25">
      <c r="B113" s="9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</row>
    <row r="114" spans="2:28" s="5" customFormat="1" ht="15" x14ac:dyDescent="0.25">
      <c r="B114" s="9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</row>
    <row r="115" spans="2:28" s="5" customFormat="1" ht="15" x14ac:dyDescent="0.25">
      <c r="B115" s="9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</row>
    <row r="116" spans="2:28" s="5" customFormat="1" ht="15" x14ac:dyDescent="0.25">
      <c r="B116" s="9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</row>
    <row r="117" spans="2:28" s="5" customFormat="1" ht="15" x14ac:dyDescent="0.25">
      <c r="B117" s="9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</row>
    <row r="118" spans="2:28" s="5" customFormat="1" ht="15" x14ac:dyDescent="0.25">
      <c r="B118" s="9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</row>
    <row r="119" spans="2:28" s="5" customFormat="1" ht="15" x14ac:dyDescent="0.25">
      <c r="B119" s="9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</row>
    <row r="120" spans="2:28" s="5" customFormat="1" ht="15" x14ac:dyDescent="0.25">
      <c r="B120" s="9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</row>
    <row r="121" spans="2:28" s="5" customFormat="1" ht="15" x14ac:dyDescent="0.25">
      <c r="B121" s="9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</row>
    <row r="122" spans="2:28" s="5" customFormat="1" ht="15" x14ac:dyDescent="0.25">
      <c r="B122" s="9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</row>
    <row r="123" spans="2:28" s="5" customFormat="1" ht="15" x14ac:dyDescent="0.25">
      <c r="B123" s="9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</row>
    <row r="124" spans="2:28" s="5" customFormat="1" ht="15" x14ac:dyDescent="0.25">
      <c r="B124" s="9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</row>
    <row r="125" spans="2:28" s="5" customFormat="1" ht="15" x14ac:dyDescent="0.25">
      <c r="B125" s="9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</row>
    <row r="126" spans="2:28" s="5" customFormat="1" ht="15" x14ac:dyDescent="0.25">
      <c r="B126" s="9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</row>
    <row r="127" spans="2:28" s="5" customFormat="1" ht="15" x14ac:dyDescent="0.25">
      <c r="B127" s="9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</row>
    <row r="128" spans="2:28" s="5" customFormat="1" ht="15" x14ac:dyDescent="0.25">
      <c r="B128" s="9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</row>
    <row r="129" spans="2:28" s="5" customFormat="1" ht="15" x14ac:dyDescent="0.25">
      <c r="B129" s="9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</row>
    <row r="130" spans="2:28" s="5" customFormat="1" ht="15" x14ac:dyDescent="0.25">
      <c r="B130" s="9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</row>
    <row r="131" spans="2:28" s="5" customFormat="1" ht="15" x14ac:dyDescent="0.25">
      <c r="B131" s="9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</row>
    <row r="132" spans="2:28" s="5" customFormat="1" ht="15" x14ac:dyDescent="0.25">
      <c r="B132" s="9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</row>
    <row r="133" spans="2:28" s="5" customFormat="1" ht="15" x14ac:dyDescent="0.25">
      <c r="B133" s="9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</row>
    <row r="134" spans="2:28" s="5" customFormat="1" ht="15" x14ac:dyDescent="0.25">
      <c r="B134" s="9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</row>
    <row r="135" spans="2:28" s="5" customFormat="1" ht="15" x14ac:dyDescent="0.25">
      <c r="B135" s="9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</row>
    <row r="136" spans="2:28" s="5" customFormat="1" ht="15" x14ac:dyDescent="0.25">
      <c r="B136" s="9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</row>
    <row r="137" spans="2:28" s="5" customFormat="1" ht="15" x14ac:dyDescent="0.25">
      <c r="B137" s="9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</row>
    <row r="138" spans="2:28" s="5" customFormat="1" ht="15" x14ac:dyDescent="0.25">
      <c r="B138" s="9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</row>
    <row r="139" spans="2:28" s="5" customFormat="1" ht="15" x14ac:dyDescent="0.25">
      <c r="B139" s="9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</row>
    <row r="140" spans="2:28" s="5" customFormat="1" ht="15" x14ac:dyDescent="0.25">
      <c r="B140" s="9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</row>
    <row r="141" spans="2:28" s="5" customFormat="1" ht="15" x14ac:dyDescent="0.25">
      <c r="B141" s="9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</row>
    <row r="142" spans="2:28" s="5" customFormat="1" ht="15" x14ac:dyDescent="0.25">
      <c r="B142" s="9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</row>
    <row r="143" spans="2:28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</row>
    <row r="144" spans="2:28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</row>
    <row r="145" spans="2:28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</row>
    <row r="146" spans="2:28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</row>
    <row r="147" spans="2:28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</row>
    <row r="148" spans="2:28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</row>
    <row r="149" spans="2:28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</row>
    <row r="150" spans="2:28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</row>
    <row r="151" spans="2:28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</row>
    <row r="152" spans="2:28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</row>
    <row r="153" spans="2:28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</row>
    <row r="154" spans="2:28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</row>
    <row r="155" spans="2:28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</row>
    <row r="156" spans="2:28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</row>
    <row r="157" spans="2:28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</row>
    <row r="158" spans="2:28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</row>
    <row r="159" spans="2:28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</row>
    <row r="160" spans="2:28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</row>
    <row r="161" spans="2:28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</row>
    <row r="162" spans="2:28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</row>
    <row r="163" spans="2:28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</row>
    <row r="164" spans="2:28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</row>
    <row r="165" spans="2:28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</row>
    <row r="166" spans="2:28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</row>
    <row r="167" spans="2:28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</row>
    <row r="168" spans="2:28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</row>
    <row r="169" spans="2:28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</row>
    <row r="170" spans="2:28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</row>
    <row r="171" spans="2:28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</row>
    <row r="172" spans="2:28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</row>
    <row r="173" spans="2:28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</row>
    <row r="174" spans="2:28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</row>
    <row r="175" spans="2:28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</row>
    <row r="176" spans="2:28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</row>
    <row r="177" spans="2:28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</row>
    <row r="178" spans="2:28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</row>
    <row r="179" spans="2:28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</row>
    <row r="180" spans="2:28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</row>
    <row r="181" spans="2:28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</row>
    <row r="182" spans="2:28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</row>
    <row r="183" spans="2:28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</row>
    <row r="184" spans="2:28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</row>
    <row r="185" spans="2:28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</row>
    <row r="186" spans="2:28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</row>
    <row r="187" spans="2:28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</row>
    <row r="188" spans="2:28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</row>
    <row r="189" spans="2:28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</row>
    <row r="190" spans="2:28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</row>
    <row r="191" spans="2:28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</row>
    <row r="192" spans="2:28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</row>
    <row r="193" spans="2:28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</row>
    <row r="194" spans="2:28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</row>
    <row r="195" spans="2:28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</row>
    <row r="196" spans="2:28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</row>
    <row r="197" spans="2:28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</row>
    <row r="198" spans="2:28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</row>
    <row r="199" spans="2:28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</row>
    <row r="200" spans="2:28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</row>
    <row r="201" spans="2:28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</row>
    <row r="202" spans="2:28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</row>
    <row r="203" spans="2:28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</row>
    <row r="204" spans="2:28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</row>
    <row r="205" spans="2:28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</row>
    <row r="206" spans="2:28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</row>
    <row r="207" spans="2:28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</row>
    <row r="208" spans="2:28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</row>
    <row r="209" spans="2:28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</row>
    <row r="210" spans="2:28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</row>
    <row r="211" spans="2:28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</row>
    <row r="212" spans="2:28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</row>
    <row r="213" spans="2:28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</row>
    <row r="214" spans="2:28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</row>
    <row r="215" spans="2:28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</row>
    <row r="216" spans="2:28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</row>
    <row r="217" spans="2:28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</row>
    <row r="218" spans="2:28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</row>
    <row r="219" spans="2:28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</row>
    <row r="220" spans="2:28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</row>
    <row r="221" spans="2:28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</row>
    <row r="222" spans="2:28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</row>
    <row r="223" spans="2:28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</row>
    <row r="224" spans="2:28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</row>
    <row r="225" spans="2:28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</row>
    <row r="226" spans="2:28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</row>
    <row r="227" spans="2:28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</row>
    <row r="228" spans="2:28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</row>
    <row r="229" spans="2:28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</row>
    <row r="230" spans="2:28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</row>
    <row r="231" spans="2:28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</row>
    <row r="232" spans="2:28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</row>
    <row r="233" spans="2:28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</row>
    <row r="234" spans="2:28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</row>
    <row r="235" spans="2:28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</row>
    <row r="236" spans="2:28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</row>
    <row r="237" spans="2:28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</row>
    <row r="238" spans="2:28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</row>
    <row r="239" spans="2:28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</row>
    <row r="240" spans="2:28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</row>
    <row r="241" spans="2:28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</row>
    <row r="242" spans="2:28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</row>
    <row r="243" spans="2:28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</row>
    <row r="244" spans="2:28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</row>
    <row r="245" spans="2:28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</row>
    <row r="246" spans="2:28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</row>
    <row r="247" spans="2:28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</row>
    <row r="248" spans="2:28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</row>
    <row r="249" spans="2:28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</row>
    <row r="250" spans="2:28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</row>
    <row r="251" spans="2:28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</row>
    <row r="252" spans="2:28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</row>
    <row r="253" spans="2:28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</row>
    <row r="254" spans="2:28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</row>
    <row r="255" spans="2:28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</row>
    <row r="256" spans="2:28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</row>
    <row r="257" spans="2:28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</row>
    <row r="258" spans="2:28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</row>
    <row r="259" spans="2:28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</row>
    <row r="260" spans="2:28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</row>
    <row r="261" spans="2:28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</row>
    <row r="262" spans="2:28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</row>
    <row r="263" spans="2:28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</row>
    <row r="264" spans="2:28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</row>
    <row r="265" spans="2:28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</row>
    <row r="266" spans="2:28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</row>
    <row r="267" spans="2:28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</row>
    <row r="268" spans="2:28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</row>
    <row r="269" spans="2:28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</row>
    <row r="270" spans="2:28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</row>
    <row r="271" spans="2:28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</row>
    <row r="272" spans="2:28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</row>
    <row r="273" spans="2:28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</row>
    <row r="274" spans="2:28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</row>
    <row r="275" spans="2:28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</row>
    <row r="276" spans="2:28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</row>
    <row r="277" spans="2:28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</row>
    <row r="278" spans="2:28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</row>
    <row r="279" spans="2:28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</row>
    <row r="280" spans="2:28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</row>
    <row r="281" spans="2:28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</row>
    <row r="282" spans="2:28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</row>
    <row r="283" spans="2:28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</row>
    <row r="284" spans="2:28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</row>
    <row r="285" spans="2:28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</row>
    <row r="286" spans="2:28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</row>
    <row r="287" spans="2:28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</row>
    <row r="288" spans="2:28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</row>
    <row r="289" spans="2:28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</row>
    <row r="290" spans="2:28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</row>
    <row r="291" spans="2:28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</row>
    <row r="292" spans="2:28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</row>
    <row r="293" spans="2:28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</row>
    <row r="294" spans="2:28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</row>
    <row r="295" spans="2:28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</row>
    <row r="296" spans="2:28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</row>
    <row r="297" spans="2:28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</row>
    <row r="298" spans="2:28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</row>
    <row r="299" spans="2:28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</row>
    <row r="300" spans="2:28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</row>
    <row r="301" spans="2:28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</row>
    <row r="302" spans="2:28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</row>
    <row r="303" spans="2:28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</row>
    <row r="304" spans="2:28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</row>
    <row r="305" spans="1:43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</row>
    <row r="306" spans="1:43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</row>
    <row r="307" spans="1:43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</row>
    <row r="308" spans="1:43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</row>
    <row r="309" spans="1:43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</row>
    <row r="310" spans="1:43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</row>
    <row r="311" spans="1:43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</row>
    <row r="312" spans="1:43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</row>
    <row r="313" spans="1:43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</row>
    <row r="314" spans="1:43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</row>
    <row r="315" spans="1:43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</row>
    <row r="316" spans="1:43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</row>
    <row r="317" spans="1:43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</row>
    <row r="340" spans="1:43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4">R340-R339+S339</f>
        <v>32.230000000000004</v>
      </c>
      <c r="T340" s="18">
        <f t="shared" ref="T340" si="5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6">W340-W339+X339</f>
        <v>34.760000000000005</v>
      </c>
      <c r="Y340" s="18">
        <f t="shared" ref="Y340" si="7">X340-X339+Y339</f>
        <v>35.35</v>
      </c>
      <c r="Z340" s="18">
        <f t="shared" ref="Z340" si="8">X340-X339+Z339</f>
        <v>35.940000000000005</v>
      </c>
      <c r="AA340" s="18"/>
      <c r="AB340" s="18"/>
    </row>
    <row r="341" spans="1:43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9">M341-M340+N340</f>
        <v>31.040000000000003</v>
      </c>
      <c r="O341" s="18">
        <v>31.11</v>
      </c>
      <c r="P341" s="18">
        <f t="shared" ref="P341:P342" si="10">O341-O340+P340</f>
        <v>31.19</v>
      </c>
      <c r="Q341" s="18">
        <f t="shared" ref="Q341:Q342" si="11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2">U341-U340+V340</f>
        <v>32.739999999999995</v>
      </c>
      <c r="W341" s="18">
        <f t="shared" ref="W341:W342" si="13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</row>
    <row r="342" spans="1:43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9"/>
        <v>30.85</v>
      </c>
      <c r="O342" s="18">
        <v>30.89</v>
      </c>
      <c r="P342" s="18">
        <f t="shared" si="10"/>
        <v>30.970000000000002</v>
      </c>
      <c r="Q342" s="18">
        <f t="shared" si="11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2"/>
        <v>32.51</v>
      </c>
      <c r="W342" s="18">
        <f t="shared" si="13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</row>
    <row r="343" spans="1:43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4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5">Q343-Q342+R342</f>
        <v>31.349999999999994</v>
      </c>
      <c r="S343" s="18">
        <f t="shared" ref="S343" si="16">R343-R342+S342</f>
        <v>31.409999999999993</v>
      </c>
      <c r="T343" s="18">
        <f t="shared" ref="T343" si="17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18">W343-W342+X342</f>
        <v>33.94</v>
      </c>
      <c r="Y343" s="18">
        <f t="shared" ref="Y343" si="19">X343-X342+Y342</f>
        <v>34.53</v>
      </c>
      <c r="Z343" s="18">
        <f t="shared" ref="Z343" si="20">X343-X342+Z342</f>
        <v>35.119999999999997</v>
      </c>
      <c r="AA343" s="18"/>
      <c r="AB343" s="18"/>
    </row>
    <row r="344" spans="1:43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1">M344-M343+N343</f>
        <v>31.88</v>
      </c>
      <c r="O344" s="18">
        <v>31.92</v>
      </c>
      <c r="P344" s="18">
        <f t="shared" ref="P344" si="22">O344-O343+P343</f>
        <v>32</v>
      </c>
      <c r="Q344" s="18">
        <f t="shared" ref="Q344" si="23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4">U344-U343+V343</f>
        <v>33.519999999999996</v>
      </c>
      <c r="W344" s="18">
        <f t="shared" ref="W344" si="25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</row>
    <row r="345" spans="1:43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</row>
    <row r="346" spans="1:43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</row>
    <row r="347" spans="1:43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</row>
    <row r="348" spans="1:43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</row>
    <row r="349" spans="1:43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</row>
    <row r="350" spans="1:43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</row>
    <row r="351" spans="1:43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</row>
    <row r="352" spans="1:43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</row>
    <row r="353" spans="2:28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</row>
    <row r="354" spans="2:28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</row>
    <row r="355" spans="2:28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</row>
    <row r="356" spans="2:28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</row>
    <row r="357" spans="2:28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</row>
    <row r="358" spans="2:28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</row>
    <row r="359" spans="2:28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</row>
    <row r="360" spans="2:28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</row>
    <row r="361" spans="2:28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</row>
    <row r="362" spans="2:28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</row>
    <row r="363" spans="2:28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</row>
    <row r="364" spans="2:28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</row>
    <row r="365" spans="2:28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</row>
    <row r="366" spans="2:28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</row>
    <row r="367" spans="2:28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</row>
    <row r="368" spans="2:28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</row>
    <row r="369" spans="2:43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</row>
    <row r="370" spans="2:43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</row>
    <row r="371" spans="2:43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</row>
    <row r="372" spans="2:43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</row>
    <row r="373" spans="2:43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</row>
    <row r="374" spans="2:43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</row>
    <row r="375" spans="2:43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</row>
    <row r="376" spans="2:43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</row>
    <row r="377" spans="2:43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</row>
    <row r="378" spans="2:43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</row>
    <row r="379" spans="2:43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</row>
    <row r="380" spans="2:43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</row>
    <row r="381" spans="2:43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</row>
    <row r="382" spans="2:43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</row>
    <row r="383" spans="2:43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</row>
    <row r="384" spans="2:43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</row>
    <row r="385" spans="2:43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</row>
    <row r="386" spans="2:43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</row>
    <row r="387" spans="2:43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</row>
    <row r="388" spans="2:43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</row>
    <row r="389" spans="2:43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</row>
    <row r="390" spans="2:43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</row>
    <row r="391" spans="2:43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</row>
    <row r="392" spans="2:43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</row>
    <row r="393" spans="2:43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</row>
    <row r="394" spans="2:43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</row>
    <row r="395" spans="2:43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</row>
    <row r="396" spans="2:43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</row>
    <row r="397" spans="2:43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</row>
    <row r="398" spans="2:43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</row>
    <row r="399" spans="2:43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</row>
    <row r="400" spans="2:43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</row>
    <row r="401" spans="2:43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</row>
    <row r="402" spans="2:43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</row>
    <row r="403" spans="2:43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</row>
    <row r="404" spans="2:43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</row>
    <row r="405" spans="2:43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</row>
    <row r="406" spans="2:43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</row>
    <row r="407" spans="2:43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</row>
    <row r="408" spans="2:43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</row>
    <row r="409" spans="2:43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</row>
    <row r="410" spans="2:43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</row>
    <row r="411" spans="2:43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</row>
    <row r="412" spans="2:43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</row>
    <row r="413" spans="2:43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</row>
    <row r="414" spans="2:43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</row>
    <row r="415" spans="2:43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</row>
    <row r="416" spans="2:43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</row>
    <row r="417" spans="2:43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</row>
    <row r="418" spans="2:43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</row>
    <row r="419" spans="2:43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</row>
    <row r="420" spans="2:43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</row>
    <row r="421" spans="2:43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</row>
    <row r="422" spans="2:43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</row>
    <row r="423" spans="2:43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</row>
    <row r="424" spans="2:43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</row>
    <row r="425" spans="2:43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</row>
    <row r="426" spans="2:43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</row>
    <row r="427" spans="2:43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</row>
    <row r="428" spans="2:43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</row>
    <row r="429" spans="2:43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</row>
    <row r="430" spans="2:43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</row>
    <row r="431" spans="2:43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</row>
    <row r="432" spans="2:43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</row>
    <row r="433" spans="2:43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</row>
    <row r="434" spans="2:43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</row>
    <row r="435" spans="2:43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</row>
    <row r="436" spans="2:43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</row>
    <row r="437" spans="2:43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</row>
    <row r="438" spans="2:43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</row>
    <row r="439" spans="2:43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</row>
    <row r="440" spans="2:43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</row>
    <row r="441" spans="2:43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</row>
    <row r="442" spans="2:43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</row>
    <row r="443" spans="2:43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</row>
    <row r="444" spans="2:43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</row>
    <row r="445" spans="2:43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</row>
    <row r="446" spans="2:43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</row>
    <row r="447" spans="2:43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</row>
    <row r="448" spans="2:43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</row>
    <row r="449" spans="2:28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</row>
    <row r="450" spans="2:28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</row>
    <row r="451" spans="2:28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</row>
    <row r="452" spans="2:28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</row>
    <row r="453" spans="2:28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</row>
    <row r="454" spans="2:28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</row>
    <row r="455" spans="2:28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</row>
    <row r="456" spans="2:28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</row>
    <row r="457" spans="2:28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</row>
    <row r="458" spans="2:28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</row>
    <row r="459" spans="2:28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</row>
    <row r="460" spans="2:28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</row>
    <row r="461" spans="2:28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</row>
    <row r="462" spans="2:28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</row>
    <row r="463" spans="2:28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</row>
    <row r="464" spans="2:28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</row>
    <row r="465" spans="2:43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</row>
    <row r="466" spans="2:43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</row>
    <row r="467" spans="2:43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</row>
    <row r="468" spans="2:43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</row>
    <row r="469" spans="2:43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</row>
    <row r="470" spans="2:43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</row>
    <row r="471" spans="2:43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</row>
    <row r="472" spans="2:43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</row>
    <row r="473" spans="2:43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</row>
    <row r="474" spans="2:43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</row>
    <row r="475" spans="2:43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</row>
    <row r="476" spans="2:43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</row>
    <row r="477" spans="2:43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</row>
    <row r="478" spans="2:43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</row>
    <row r="479" spans="2:43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</row>
    <row r="480" spans="2:43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</row>
    <row r="481" spans="2:43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</row>
    <row r="482" spans="2:43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</row>
    <row r="483" spans="2:43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</row>
    <row r="484" spans="2:43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</row>
    <row r="485" spans="2:43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</row>
    <row r="486" spans="2:43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</row>
    <row r="487" spans="2:43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</row>
    <row r="488" spans="2:43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</row>
    <row r="489" spans="2:43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</row>
    <row r="490" spans="2:43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</row>
    <row r="491" spans="2:43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</row>
    <row r="492" spans="2:43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</row>
    <row r="493" spans="2:43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</row>
    <row r="494" spans="2:43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</row>
    <row r="495" spans="2:43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</row>
    <row r="496" spans="2:43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</row>
    <row r="497" spans="2:28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</row>
    <row r="498" spans="2:28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</row>
    <row r="499" spans="2:28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</row>
    <row r="500" spans="2:28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</row>
    <row r="501" spans="2:28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</row>
    <row r="502" spans="2:28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</row>
    <row r="503" spans="2:28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</row>
    <row r="504" spans="2:28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</row>
    <row r="505" spans="2:28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</row>
    <row r="506" spans="2:28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</row>
    <row r="507" spans="2:28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</row>
    <row r="508" spans="2:28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</row>
    <row r="509" spans="2:28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</row>
    <row r="510" spans="2:28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</row>
    <row r="511" spans="2:28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</row>
    <row r="512" spans="2:28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</row>
    <row r="513" spans="2:43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</row>
    <row r="514" spans="2:43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</row>
    <row r="515" spans="2:43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</row>
    <row r="516" spans="2:43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</row>
    <row r="517" spans="2:43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</row>
    <row r="518" spans="2:43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</row>
    <row r="519" spans="2:43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</row>
    <row r="520" spans="2:43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</row>
    <row r="521" spans="2:43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</row>
    <row r="522" spans="2:43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</row>
    <row r="523" spans="2:43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</row>
    <row r="524" spans="2:43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</row>
    <row r="525" spans="2:43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</row>
    <row r="526" spans="2:43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</row>
    <row r="527" spans="2:43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</row>
    <row r="528" spans="2:43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</row>
    <row r="529" spans="2:28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</row>
    <row r="530" spans="2:28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</row>
    <row r="531" spans="2:28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</row>
    <row r="532" spans="2:28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</row>
    <row r="533" spans="2:28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</row>
    <row r="534" spans="2:28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</row>
    <row r="535" spans="2:28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</row>
    <row r="536" spans="2:28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</row>
    <row r="537" spans="2:28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</row>
    <row r="538" spans="2:28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</row>
    <row r="539" spans="2:28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</row>
    <row r="540" spans="2:28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</row>
    <row r="541" spans="2:28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</row>
    <row r="542" spans="2:28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</row>
    <row r="543" spans="2:28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</row>
    <row r="544" spans="2:28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</row>
    <row r="545" spans="2:43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</row>
    <row r="546" spans="2:43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</row>
    <row r="547" spans="2:43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</row>
    <row r="548" spans="2:43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</row>
    <row r="549" spans="2:43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</row>
    <row r="550" spans="2:43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</row>
    <row r="551" spans="2:43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</row>
    <row r="552" spans="2:43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</row>
    <row r="553" spans="2:43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</row>
    <row r="554" spans="2:43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</row>
    <row r="555" spans="2:43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</row>
    <row r="556" spans="2:43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</row>
    <row r="557" spans="2:43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</row>
    <row r="558" spans="2:43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</row>
    <row r="559" spans="2:43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</row>
    <row r="560" spans="2:43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</row>
    <row r="561" spans="2:28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</row>
    <row r="562" spans="2:28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</row>
    <row r="563" spans="2:28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</row>
    <row r="564" spans="2:28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</row>
    <row r="565" spans="2:28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</row>
    <row r="566" spans="2:28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</row>
    <row r="567" spans="2:28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</row>
    <row r="568" spans="2:28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</row>
    <row r="569" spans="2:28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</row>
    <row r="570" spans="2:28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</row>
    <row r="571" spans="2:28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</row>
    <row r="572" spans="2:28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</row>
    <row r="573" spans="2:28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</row>
    <row r="574" spans="2:28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</row>
    <row r="575" spans="2:28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</row>
    <row r="576" spans="2:28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</row>
    <row r="577" spans="2:43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</row>
    <row r="578" spans="2:43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</row>
    <row r="579" spans="2:43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</row>
    <row r="580" spans="2:43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</row>
    <row r="581" spans="2:43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</row>
    <row r="582" spans="2:43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</row>
    <row r="583" spans="2:43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</row>
    <row r="584" spans="2:43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</row>
    <row r="585" spans="2:43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</row>
    <row r="586" spans="2:43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</row>
    <row r="587" spans="2:43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</row>
    <row r="588" spans="2:43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</row>
    <row r="589" spans="2:43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</row>
    <row r="590" spans="2:43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</row>
    <row r="591" spans="2:43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</row>
    <row r="592" spans="2:43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</row>
    <row r="593" spans="2:28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</row>
    <row r="594" spans="2:28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</row>
    <row r="595" spans="2:28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</row>
    <row r="596" spans="2:28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</row>
    <row r="597" spans="2:28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</row>
    <row r="598" spans="2:28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</row>
    <row r="599" spans="2:28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</row>
    <row r="600" spans="2:28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</row>
    <row r="601" spans="2:28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</row>
    <row r="602" spans="2:28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</row>
    <row r="603" spans="2:28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</row>
    <row r="604" spans="2:28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</row>
    <row r="605" spans="2:28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</row>
    <row r="606" spans="2:28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</row>
    <row r="607" spans="2:28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</row>
    <row r="608" spans="2:28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</row>
    <row r="609" spans="2:28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</row>
    <row r="610" spans="2:28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</row>
    <row r="611" spans="2:28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</row>
    <row r="612" spans="2:28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</row>
    <row r="613" spans="2:28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</row>
    <row r="614" spans="2:28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</row>
    <row r="615" spans="2:28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</row>
    <row r="616" spans="2:28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</row>
    <row r="617" spans="2:28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</row>
    <row r="618" spans="2:28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</row>
    <row r="619" spans="2:28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</row>
    <row r="620" spans="2:28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</row>
    <row r="621" spans="2:28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</row>
    <row r="622" spans="2:28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</row>
    <row r="623" spans="2:28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</row>
    <row r="624" spans="2:28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</row>
    <row r="625" spans="2:43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</row>
    <row r="626" spans="2:43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</row>
    <row r="627" spans="2:43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</row>
    <row r="628" spans="2:43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</row>
    <row r="629" spans="2:43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</row>
    <row r="630" spans="2:43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</row>
    <row r="631" spans="2:43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</row>
    <row r="632" spans="2:43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</row>
    <row r="633" spans="2:43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</row>
    <row r="634" spans="2:43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</row>
    <row r="635" spans="2:43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</row>
    <row r="636" spans="2:43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</row>
    <row r="637" spans="2:43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</row>
    <row r="638" spans="2:43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</row>
    <row r="639" spans="2:43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</row>
    <row r="640" spans="2:43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</row>
    <row r="641" spans="2:43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</row>
    <row r="642" spans="2:43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</row>
    <row r="643" spans="2:43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</row>
    <row r="644" spans="2:43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</row>
    <row r="645" spans="2:43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</row>
    <row r="646" spans="2:43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</row>
    <row r="647" spans="2:43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</row>
    <row r="648" spans="2:43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</row>
    <row r="649" spans="2:43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</row>
    <row r="650" spans="2:43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</row>
    <row r="651" spans="2:43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</row>
    <row r="652" spans="2:43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</row>
    <row r="653" spans="2:43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</row>
    <row r="654" spans="2:43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</row>
    <row r="655" spans="2:43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</row>
    <row r="656" spans="2:43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</row>
    <row r="657" spans="2:28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</row>
    <row r="658" spans="2:28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</row>
    <row r="659" spans="2:28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</row>
    <row r="660" spans="2:28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</row>
    <row r="661" spans="2:28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</row>
    <row r="662" spans="2:28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</row>
    <row r="663" spans="2:28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</row>
    <row r="664" spans="2:28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</row>
    <row r="665" spans="2:28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</row>
    <row r="666" spans="2:28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</row>
    <row r="667" spans="2:28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</row>
    <row r="668" spans="2:28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</row>
    <row r="669" spans="2:28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</row>
    <row r="670" spans="2:28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</row>
    <row r="671" spans="2:28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</row>
    <row r="672" spans="2:28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</row>
    <row r="673" spans="2:28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</row>
    <row r="674" spans="2:28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</row>
    <row r="675" spans="2:28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</row>
    <row r="676" spans="2:28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</row>
    <row r="677" spans="2:28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</row>
    <row r="678" spans="2:28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</row>
    <row r="679" spans="2:28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</row>
    <row r="680" spans="2:28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</row>
    <row r="681" spans="2:28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</row>
    <row r="682" spans="2:28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</row>
    <row r="683" spans="2:28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</row>
    <row r="684" spans="2:28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</row>
    <row r="685" spans="2:28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</row>
    <row r="686" spans="2:28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</row>
    <row r="687" spans="2:28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</row>
    <row r="688" spans="2:28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</row>
    <row r="689" spans="2:28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</row>
    <row r="690" spans="2:28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</row>
    <row r="691" spans="2:28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</row>
    <row r="692" spans="2:28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</row>
    <row r="693" spans="2:28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</row>
    <row r="694" spans="2:28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</row>
    <row r="695" spans="2:28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</row>
    <row r="696" spans="2:28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</row>
    <row r="697" spans="2:28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</row>
    <row r="698" spans="2:28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</row>
    <row r="699" spans="2:28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</row>
    <row r="700" spans="2:28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</row>
    <row r="701" spans="2:28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</row>
    <row r="702" spans="2:28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</row>
    <row r="703" spans="2:28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</row>
    <row r="704" spans="2:28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</row>
    <row r="705" spans="2:28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</row>
    <row r="706" spans="2:28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</row>
    <row r="707" spans="2:28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</row>
    <row r="708" spans="2:28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</row>
    <row r="709" spans="2:28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</row>
    <row r="710" spans="2:28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</row>
    <row r="711" spans="2:28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</row>
    <row r="712" spans="2:28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</row>
    <row r="713" spans="2:28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</row>
    <row r="714" spans="2:28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</row>
    <row r="715" spans="2:28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</row>
    <row r="716" spans="2:28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</row>
    <row r="717" spans="2:28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</row>
    <row r="718" spans="2:28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</row>
    <row r="719" spans="2:28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</row>
    <row r="720" spans="2:28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</row>
    <row r="721" spans="2:28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</row>
    <row r="722" spans="2:28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</row>
    <row r="723" spans="2:28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</row>
    <row r="724" spans="2:28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</row>
    <row r="725" spans="2:28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</row>
    <row r="726" spans="2:28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</row>
    <row r="727" spans="2:28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</row>
    <row r="728" spans="2:28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</row>
    <row r="729" spans="2:28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</row>
    <row r="730" spans="2:28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</row>
    <row r="731" spans="2:28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</row>
    <row r="732" spans="2:28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</row>
    <row r="733" spans="2:28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</row>
    <row r="734" spans="2:28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</row>
    <row r="735" spans="2:28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</row>
    <row r="736" spans="2:28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</row>
    <row r="737" spans="2:28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</row>
    <row r="738" spans="2:28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</row>
    <row r="739" spans="2:28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</row>
    <row r="740" spans="2:28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</row>
    <row r="741" spans="2:28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</row>
    <row r="742" spans="2:28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</row>
    <row r="743" spans="2:28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</row>
    <row r="744" spans="2:28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</row>
    <row r="745" spans="2:28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</row>
    <row r="746" spans="2:28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</row>
    <row r="747" spans="2:28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</row>
    <row r="748" spans="2:28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</row>
    <row r="749" spans="2:28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</row>
    <row r="750" spans="2:28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</row>
    <row r="751" spans="2:28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</row>
    <row r="752" spans="2:28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</row>
    <row r="753" spans="2:28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</row>
    <row r="754" spans="2:28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</row>
    <row r="755" spans="2:28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</row>
    <row r="756" spans="2:28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</row>
    <row r="757" spans="2:28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</row>
    <row r="758" spans="2:28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</row>
    <row r="759" spans="2:28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</row>
    <row r="760" spans="2:28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</row>
    <row r="761" spans="2:28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</row>
    <row r="762" spans="2:28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</row>
    <row r="763" spans="2:28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</row>
    <row r="764" spans="2:28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</row>
    <row r="765" spans="2:28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</row>
    <row r="766" spans="2:28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</row>
    <row r="767" spans="2:28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</row>
    <row r="768" spans="2:28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</row>
    <row r="769" spans="2:28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</row>
    <row r="770" spans="2:28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</row>
    <row r="771" spans="2:28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</row>
    <row r="772" spans="2:28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</row>
    <row r="773" spans="2:28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</row>
    <row r="774" spans="2:28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</row>
    <row r="775" spans="2:28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</row>
    <row r="776" spans="2:28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</row>
    <row r="777" spans="2:28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</row>
    <row r="778" spans="2:28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</row>
    <row r="779" spans="2:28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</row>
    <row r="780" spans="2:28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</row>
    <row r="781" spans="2:28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</row>
    <row r="782" spans="2:28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</row>
    <row r="783" spans="2:28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</row>
    <row r="784" spans="2:28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</row>
    <row r="785" spans="2:28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</row>
    <row r="786" spans="2:28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</row>
    <row r="787" spans="2:28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</row>
    <row r="788" spans="2:28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</row>
    <row r="789" spans="2:28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</row>
    <row r="790" spans="2:28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</row>
    <row r="791" spans="2:28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</row>
    <row r="792" spans="2:28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</row>
    <row r="793" spans="2:28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</row>
    <row r="794" spans="2:28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</row>
    <row r="795" spans="2:28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</row>
    <row r="796" spans="2:28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</row>
    <row r="797" spans="2:28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</row>
    <row r="798" spans="2:28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</row>
    <row r="799" spans="2:28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</row>
    <row r="800" spans="2:28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</row>
    <row r="801" spans="2:28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</row>
    <row r="802" spans="2:28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</row>
    <row r="803" spans="2:28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</row>
    <row r="804" spans="2:28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</row>
    <row r="805" spans="2:28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</row>
    <row r="806" spans="2:28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</row>
    <row r="807" spans="2:28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</row>
    <row r="808" spans="2:28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</row>
    <row r="809" spans="2:28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</row>
    <row r="810" spans="2:28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</row>
    <row r="811" spans="2:28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</row>
    <row r="812" spans="2:28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</row>
    <row r="813" spans="2:28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</row>
    <row r="814" spans="2:28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</row>
    <row r="815" spans="2:28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</row>
    <row r="816" spans="2:28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</row>
    <row r="817" spans="2:28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</row>
    <row r="818" spans="2:28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</row>
    <row r="819" spans="2:28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</row>
    <row r="820" spans="2:28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</row>
    <row r="821" spans="2:28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</row>
    <row r="822" spans="2:28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</row>
    <row r="823" spans="2:28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</row>
    <row r="824" spans="2:28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</row>
    <row r="825" spans="2:28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</row>
    <row r="826" spans="2:28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</row>
    <row r="827" spans="2:28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</row>
    <row r="828" spans="2:28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</row>
    <row r="829" spans="2:28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</row>
    <row r="830" spans="2:28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</row>
    <row r="831" spans="2:28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</row>
    <row r="832" spans="2:28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</row>
    <row r="833" spans="2:28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</row>
    <row r="834" spans="2:28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</row>
    <row r="835" spans="2:28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</row>
    <row r="836" spans="2:28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</row>
    <row r="837" spans="2:28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</row>
    <row r="838" spans="2:28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</row>
    <row r="839" spans="2:28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</row>
    <row r="840" spans="2:28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</row>
    <row r="841" spans="2:28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</row>
    <row r="842" spans="2:28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</row>
    <row r="843" spans="2:28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</row>
    <row r="844" spans="2:28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</row>
    <row r="845" spans="2:28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</row>
    <row r="846" spans="2:28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</row>
    <row r="847" spans="2:28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</row>
    <row r="848" spans="2:28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</row>
    <row r="849" spans="2:28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</row>
    <row r="850" spans="2:28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</row>
    <row r="851" spans="2:28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</row>
    <row r="852" spans="2:28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</row>
    <row r="853" spans="2:28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</row>
    <row r="854" spans="2:28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</row>
    <row r="855" spans="2:28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</row>
    <row r="856" spans="2:28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</row>
    <row r="857" spans="2:28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</row>
    <row r="858" spans="2:28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</row>
    <row r="859" spans="2:28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</row>
    <row r="860" spans="2:28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</row>
    <row r="861" spans="2:28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</row>
    <row r="862" spans="2:28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</row>
    <row r="863" spans="2:28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</row>
    <row r="864" spans="2:28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</row>
    <row r="865" spans="2:28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</row>
    <row r="866" spans="2:28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</row>
    <row r="867" spans="2:28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</row>
    <row r="868" spans="2:28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</row>
    <row r="869" spans="2:28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</row>
    <row r="870" spans="2:28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</row>
    <row r="871" spans="2:28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</row>
    <row r="872" spans="2:28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</row>
    <row r="873" spans="2:28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</row>
    <row r="874" spans="2:28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</row>
    <row r="875" spans="2:28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</row>
    <row r="876" spans="2:28" s="23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</row>
    <row r="877" spans="2:28" s="23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</row>
    <row r="878" spans="2:28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</row>
    <row r="879" spans="2:28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</row>
    <row r="880" spans="2:28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</row>
    <row r="881" spans="2:28" s="23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</row>
    <row r="882" spans="2:28" s="23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</row>
    <row r="883" spans="2:28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</row>
    <row r="884" spans="2:28" s="23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</row>
    <row r="885" spans="2:28" s="23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</row>
    <row r="886" spans="2:28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</row>
    <row r="887" spans="2:28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</row>
    <row r="888" spans="2:28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</row>
    <row r="889" spans="2:28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</row>
    <row r="890" spans="2:28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</row>
    <row r="891" spans="2:28" s="23" customFormat="1" ht="15" x14ac:dyDescent="0.25">
      <c r="B891" s="21">
        <v>44971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92.06</v>
      </c>
      <c r="U891" s="18">
        <v>96.31</v>
      </c>
      <c r="V891" s="18">
        <v>100.67</v>
      </c>
      <c r="W891" s="18">
        <v>104.72</v>
      </c>
      <c r="X891" s="18">
        <v>108.97</v>
      </c>
      <c r="Y891" s="18">
        <v>113.67</v>
      </c>
      <c r="Z891" s="18">
        <v>118.27</v>
      </c>
      <c r="AA891" s="18">
        <v>122.87</v>
      </c>
      <c r="AB891" s="18">
        <v>127.47</v>
      </c>
    </row>
    <row r="892" spans="2:28" s="23" customFormat="1" ht="15" x14ac:dyDescent="0.25">
      <c r="B892" s="21">
        <v>44972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94.37</v>
      </c>
      <c r="U892" s="18">
        <v>98.75</v>
      </c>
      <c r="V892" s="18">
        <v>103.22</v>
      </c>
      <c r="W892" s="18">
        <v>107.62</v>
      </c>
      <c r="X892" s="18">
        <v>112.02</v>
      </c>
      <c r="Y892" s="18">
        <v>116.42</v>
      </c>
      <c r="Z892" s="18">
        <v>120.82</v>
      </c>
      <c r="AA892" s="18">
        <v>125.22</v>
      </c>
      <c r="AB892" s="18">
        <v>129.62</v>
      </c>
    </row>
    <row r="893" spans="2:28" s="23" customFormat="1" ht="15" x14ac:dyDescent="0.25">
      <c r="B893" s="21">
        <v>44973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97.54</v>
      </c>
      <c r="U893" s="18">
        <v>102.04</v>
      </c>
      <c r="V893" s="18">
        <v>106.66</v>
      </c>
      <c r="W893" s="18">
        <v>110.86</v>
      </c>
      <c r="X893" s="18">
        <v>115.16</v>
      </c>
      <c r="Y893" s="18">
        <v>119.46</v>
      </c>
      <c r="Z893" s="18">
        <v>123.76</v>
      </c>
      <c r="AA893" s="18">
        <v>128.06</v>
      </c>
      <c r="AB893" s="18">
        <v>132.36000000000001</v>
      </c>
    </row>
    <row r="894" spans="2:28" s="23" customFormat="1" ht="15" x14ac:dyDescent="0.25">
      <c r="B894" s="21">
        <v>44974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96.25</v>
      </c>
      <c r="U894" s="18">
        <v>100.71</v>
      </c>
      <c r="V894" s="18">
        <v>105.24</v>
      </c>
      <c r="W894" s="18">
        <v>109.48</v>
      </c>
      <c r="X894" s="18">
        <v>113.74</v>
      </c>
      <c r="Y894" s="18">
        <v>117.99</v>
      </c>
      <c r="Z894" s="18">
        <v>122.24</v>
      </c>
      <c r="AA894" s="18">
        <v>126.49</v>
      </c>
      <c r="AB894" s="18">
        <v>130.74</v>
      </c>
    </row>
    <row r="895" spans="2:28" s="23" customFormat="1" ht="15" x14ac:dyDescent="0.25">
      <c r="B895" s="21">
        <v>44977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98.35</v>
      </c>
      <c r="U895" s="18">
        <v>102.91</v>
      </c>
      <c r="V895" s="18">
        <v>107.45</v>
      </c>
      <c r="W895" s="18">
        <v>111.7</v>
      </c>
      <c r="X895" s="18">
        <v>115.95</v>
      </c>
      <c r="Y895" s="18">
        <v>120.2</v>
      </c>
      <c r="Z895" s="18">
        <v>124.45</v>
      </c>
      <c r="AA895" s="18">
        <v>128.69999999999999</v>
      </c>
      <c r="AB895" s="18">
        <v>132.94999999999999</v>
      </c>
    </row>
    <row r="896" spans="2:28" s="23" customFormat="1" ht="15" x14ac:dyDescent="0.25">
      <c r="B896" s="21">
        <v>44978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100.34</v>
      </c>
      <c r="U896" s="18">
        <v>105</v>
      </c>
      <c r="V896" s="18">
        <v>109.61</v>
      </c>
      <c r="W896" s="18">
        <v>113.96</v>
      </c>
      <c r="X896" s="18">
        <v>118.21</v>
      </c>
      <c r="Y896" s="18">
        <v>122.46</v>
      </c>
      <c r="Z896" s="18">
        <v>126.71</v>
      </c>
      <c r="AA896" s="18">
        <v>130.96</v>
      </c>
      <c r="AB896" s="18">
        <v>135.21</v>
      </c>
    </row>
    <row r="897" spans="2:28" s="23" customFormat="1" ht="15" x14ac:dyDescent="0.25">
      <c r="B897" s="21">
        <v>44979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96.77</v>
      </c>
      <c r="U897" s="18">
        <v>101.41</v>
      </c>
      <c r="V897" s="18">
        <v>105.97</v>
      </c>
      <c r="W897" s="18">
        <v>110.02</v>
      </c>
      <c r="X897" s="18">
        <v>114.12</v>
      </c>
      <c r="Y897" s="18">
        <v>118.37</v>
      </c>
      <c r="Z897" s="18">
        <v>122.62</v>
      </c>
      <c r="AA897" s="18">
        <v>126.87</v>
      </c>
      <c r="AB897" s="18">
        <v>131.12</v>
      </c>
    </row>
    <row r="898" spans="2:28" s="23" customFormat="1" ht="15" x14ac:dyDescent="0.25">
      <c r="B898" s="21">
        <v>44980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97.58</v>
      </c>
      <c r="U898" s="18">
        <v>102.26</v>
      </c>
      <c r="V898" s="18">
        <v>106.84</v>
      </c>
      <c r="W898" s="18">
        <v>111.14</v>
      </c>
      <c r="X898" s="18">
        <v>115.44</v>
      </c>
      <c r="Y898" s="18">
        <v>119.69</v>
      </c>
      <c r="Z898" s="18">
        <v>123.94</v>
      </c>
      <c r="AA898" s="18">
        <v>128.19</v>
      </c>
      <c r="AB898" s="18">
        <v>132.44</v>
      </c>
    </row>
    <row r="899" spans="2:28" s="23" customFormat="1" ht="15" x14ac:dyDescent="0.25">
      <c r="B899" s="21">
        <v>44981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97.39</v>
      </c>
      <c r="U899" s="18">
        <v>102.14</v>
      </c>
      <c r="V899" s="18">
        <v>106.79</v>
      </c>
      <c r="W899" s="18">
        <v>110.99</v>
      </c>
      <c r="X899" s="18">
        <v>115.19</v>
      </c>
      <c r="Y899" s="18">
        <v>119.37</v>
      </c>
      <c r="Z899" s="18">
        <v>123.62</v>
      </c>
      <c r="AA899" s="18">
        <v>127.87</v>
      </c>
      <c r="AB899" s="18">
        <v>132.12</v>
      </c>
    </row>
    <row r="900" spans="2:28" s="23" customFormat="1" ht="15" x14ac:dyDescent="0.25">
      <c r="B900" s="21">
        <v>44984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100.23</v>
      </c>
      <c r="U900" s="18">
        <v>105.14</v>
      </c>
      <c r="V900" s="18">
        <v>109.95</v>
      </c>
      <c r="W900" s="18">
        <v>114.25</v>
      </c>
      <c r="X900" s="18">
        <v>118.45</v>
      </c>
      <c r="Y900" s="18">
        <v>122.35</v>
      </c>
      <c r="Z900" s="18">
        <v>126.55</v>
      </c>
      <c r="AA900" s="18">
        <v>130.75</v>
      </c>
      <c r="AB900" s="18">
        <v>134.94999999999999</v>
      </c>
    </row>
    <row r="901" spans="2:28" s="23" customFormat="1" ht="15" x14ac:dyDescent="0.25">
      <c r="B901" s="21">
        <v>44985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99.8</v>
      </c>
      <c r="U901" s="18">
        <v>104.8</v>
      </c>
      <c r="V901" s="18">
        <v>109.73</v>
      </c>
      <c r="W901" s="18">
        <v>114.04</v>
      </c>
      <c r="X901" s="18">
        <v>118.19</v>
      </c>
      <c r="Y901" s="18">
        <v>121.54</v>
      </c>
      <c r="Z901" s="18">
        <v>125.74</v>
      </c>
      <c r="AA901" s="18">
        <v>129.94</v>
      </c>
      <c r="AB901" s="18">
        <v>134.13999999999999</v>
      </c>
    </row>
    <row r="902" spans="2:28" s="23" customFormat="1" ht="15" x14ac:dyDescent="0.25">
      <c r="B902" s="21">
        <v>44986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96.92</v>
      </c>
      <c r="U902" s="18">
        <v>101.95</v>
      </c>
      <c r="V902" s="18">
        <v>106.97</v>
      </c>
      <c r="W902" s="18">
        <v>111.47</v>
      </c>
      <c r="X902" s="18">
        <v>115.67</v>
      </c>
      <c r="Y902" s="18">
        <v>118.97</v>
      </c>
      <c r="Z902" s="18">
        <v>123.17</v>
      </c>
      <c r="AA902" s="18">
        <v>127.37</v>
      </c>
      <c r="AB902" s="18">
        <v>131.57</v>
      </c>
    </row>
    <row r="903" spans="2:28" s="23" customFormat="1" ht="15" x14ac:dyDescent="0.25">
      <c r="B903" s="21">
        <v>44987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93.38</v>
      </c>
      <c r="U903" s="18">
        <v>98.34</v>
      </c>
      <c r="V903" s="18">
        <v>103.4</v>
      </c>
      <c r="W903" s="18">
        <v>108.01</v>
      </c>
      <c r="X903" s="18">
        <v>112.21</v>
      </c>
      <c r="Y903" s="18">
        <v>115.36</v>
      </c>
      <c r="Z903" s="18">
        <v>119.56</v>
      </c>
      <c r="AA903" s="18">
        <v>123.76</v>
      </c>
      <c r="AB903" s="18">
        <v>127.96</v>
      </c>
    </row>
    <row r="904" spans="2:28" s="23" customFormat="1" ht="15" x14ac:dyDescent="0.25">
      <c r="B904" s="21">
        <v>44988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92.18</v>
      </c>
      <c r="U904" s="18">
        <v>97.09</v>
      </c>
      <c r="V904" s="18">
        <v>102.12</v>
      </c>
      <c r="W904" s="18">
        <v>106.54</v>
      </c>
      <c r="X904" s="18">
        <v>110.83</v>
      </c>
      <c r="Y904" s="18">
        <v>113.98</v>
      </c>
      <c r="Z904" s="18">
        <v>118.18</v>
      </c>
      <c r="AA904" s="18">
        <v>122.38</v>
      </c>
      <c r="AB904" s="18">
        <v>126.58</v>
      </c>
    </row>
    <row r="905" spans="2:28" s="23" customFormat="1" ht="15" x14ac:dyDescent="0.25">
      <c r="B905" s="21">
        <v>44991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92.98</v>
      </c>
      <c r="U905" s="18">
        <v>97.88</v>
      </c>
      <c r="V905" s="18">
        <v>102.88</v>
      </c>
      <c r="W905" s="18">
        <v>107.12</v>
      </c>
      <c r="X905" s="18">
        <v>111.42</v>
      </c>
      <c r="Y905" s="18">
        <v>114.43</v>
      </c>
      <c r="Z905" s="18">
        <v>118.63</v>
      </c>
      <c r="AA905" s="18">
        <v>122.83</v>
      </c>
      <c r="AB905" s="18">
        <v>127.03</v>
      </c>
    </row>
    <row r="906" spans="2:28" s="23" customFormat="1" ht="15" x14ac:dyDescent="0.25">
      <c r="B906" s="21">
        <v>44992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95.69</v>
      </c>
      <c r="U906" s="18">
        <v>100.65</v>
      </c>
      <c r="V906" s="18">
        <v>105.66</v>
      </c>
      <c r="W906" s="18">
        <v>110.04</v>
      </c>
      <c r="X906" s="18">
        <v>114.32</v>
      </c>
      <c r="Y906" s="18">
        <v>116.83</v>
      </c>
      <c r="Z906" s="18">
        <v>121.03</v>
      </c>
      <c r="AA906" s="18">
        <v>125.23</v>
      </c>
      <c r="AB906" s="18">
        <v>129.43</v>
      </c>
    </row>
    <row r="907" spans="2:28" s="23" customFormat="1" ht="15" x14ac:dyDescent="0.25">
      <c r="B907" s="21">
        <v>44993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97.85</v>
      </c>
      <c r="U907" s="18">
        <v>102.92</v>
      </c>
      <c r="V907" s="18">
        <v>108.03</v>
      </c>
      <c r="W907" s="18">
        <v>112.67</v>
      </c>
      <c r="X907" s="18">
        <v>117.02</v>
      </c>
      <c r="Y907" s="18">
        <v>119.42</v>
      </c>
      <c r="Z907" s="18">
        <v>122.92</v>
      </c>
      <c r="AA907" s="18">
        <v>127.12</v>
      </c>
      <c r="AB907" s="18">
        <v>131.32</v>
      </c>
    </row>
    <row r="908" spans="2:28" s="23" customFormat="1" ht="15" x14ac:dyDescent="0.25">
      <c r="B908" s="21">
        <v>44994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98.42</v>
      </c>
      <c r="U908" s="18">
        <v>103.5</v>
      </c>
      <c r="V908" s="18">
        <v>108.59</v>
      </c>
      <c r="W908" s="18">
        <v>113.52</v>
      </c>
      <c r="X908" s="18">
        <v>118.27</v>
      </c>
      <c r="Y908" s="18">
        <v>120.12</v>
      </c>
      <c r="Z908" s="18">
        <v>122.62</v>
      </c>
      <c r="AA908" s="18">
        <v>126.12</v>
      </c>
      <c r="AB908" s="18">
        <v>129.32</v>
      </c>
    </row>
    <row r="909" spans="2:28" s="23" customFormat="1" ht="15" x14ac:dyDescent="0.25">
      <c r="B909" s="21">
        <v>44995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99.79</v>
      </c>
      <c r="U909" s="18">
        <v>104.81</v>
      </c>
      <c r="V909" s="18">
        <v>109.86</v>
      </c>
      <c r="W909" s="18">
        <v>114.79</v>
      </c>
      <c r="X909" s="18">
        <v>119.32</v>
      </c>
      <c r="Y909" s="18">
        <v>121.33</v>
      </c>
      <c r="Z909" s="18">
        <v>123.83</v>
      </c>
      <c r="AA909" s="18">
        <v>127.13</v>
      </c>
      <c r="AB909" s="18">
        <v>130.43</v>
      </c>
    </row>
    <row r="910" spans="2:28" s="23" customFormat="1" ht="15" x14ac:dyDescent="0.25">
      <c r="B910" s="21">
        <v>44998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97.13</v>
      </c>
      <c r="U910" s="18">
        <v>101.69</v>
      </c>
      <c r="V910" s="18">
        <v>106.47</v>
      </c>
      <c r="W910" s="18">
        <v>111.17</v>
      </c>
      <c r="X910" s="18">
        <v>115.55</v>
      </c>
      <c r="Y910" s="18">
        <v>117.6</v>
      </c>
      <c r="Z910" s="18">
        <v>120.1</v>
      </c>
      <c r="AA910" s="18">
        <v>122.6</v>
      </c>
      <c r="AB910" s="18">
        <v>125.1</v>
      </c>
    </row>
    <row r="911" spans="2:28" s="23" customFormat="1" ht="15" x14ac:dyDescent="0.25">
      <c r="B911" s="21">
        <v>44999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92.68</v>
      </c>
      <c r="U911" s="18">
        <v>97.27</v>
      </c>
      <c r="V911" s="18">
        <v>101.94</v>
      </c>
      <c r="W911" s="18">
        <v>106.64</v>
      </c>
      <c r="X911" s="18">
        <v>111.04</v>
      </c>
      <c r="Y911" s="18">
        <v>113.29</v>
      </c>
      <c r="Z911" s="18">
        <v>115.79</v>
      </c>
      <c r="AA911" s="18">
        <v>118.29</v>
      </c>
      <c r="AB911" s="18">
        <v>120.79</v>
      </c>
    </row>
    <row r="912" spans="2:28" s="23" customFormat="1" ht="15" x14ac:dyDescent="0.25">
      <c r="B912" s="21">
        <v>45000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89.2</v>
      </c>
      <c r="U912" s="18">
        <v>93.31</v>
      </c>
      <c r="V912" s="18">
        <v>97.43</v>
      </c>
      <c r="W912" s="18">
        <v>102.01</v>
      </c>
      <c r="X912" s="18">
        <v>106.41</v>
      </c>
      <c r="Y912" s="18">
        <v>108.57</v>
      </c>
      <c r="Z912" s="18">
        <v>111.07</v>
      </c>
      <c r="AA912" s="18">
        <v>113.57</v>
      </c>
      <c r="AB912" s="18">
        <v>116.07</v>
      </c>
    </row>
    <row r="913" spans="2:28" s="23" customFormat="1" ht="15" x14ac:dyDescent="0.25">
      <c r="B913" s="21">
        <v>45001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87.07</v>
      </c>
      <c r="U913" s="18">
        <v>91.16</v>
      </c>
      <c r="V913" s="18">
        <v>95.27</v>
      </c>
      <c r="W913" s="18">
        <v>99.57</v>
      </c>
      <c r="X913" s="18">
        <v>103.72</v>
      </c>
      <c r="Y913" s="18">
        <v>105.84</v>
      </c>
      <c r="Z913" s="18">
        <v>108.34</v>
      </c>
      <c r="AA913" s="18">
        <v>110.84</v>
      </c>
      <c r="AB913" s="18">
        <v>113.34</v>
      </c>
    </row>
    <row r="914" spans="2:28" s="23" customFormat="1" ht="15" x14ac:dyDescent="0.25">
      <c r="B914" s="21">
        <v>45002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87.29</v>
      </c>
      <c r="U914" s="18">
        <v>91.39</v>
      </c>
      <c r="V914" s="18">
        <v>95.49</v>
      </c>
      <c r="W914" s="18">
        <v>99.19</v>
      </c>
      <c r="X914" s="18">
        <v>102.94</v>
      </c>
      <c r="Y914" s="18">
        <v>104.99</v>
      </c>
      <c r="Z914" s="18">
        <v>107.49</v>
      </c>
      <c r="AA914" s="18">
        <v>109.99</v>
      </c>
      <c r="AB914" s="18">
        <v>112.49</v>
      </c>
    </row>
    <row r="915" spans="2:28" s="23" customFormat="1" ht="15" x14ac:dyDescent="0.25">
      <c r="B915" s="21">
        <v>45005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87.83</v>
      </c>
      <c r="U915" s="18">
        <v>91.93</v>
      </c>
      <c r="V915" s="18">
        <v>95.98</v>
      </c>
      <c r="W915" s="18">
        <v>99.63</v>
      </c>
      <c r="X915" s="18">
        <v>103.28</v>
      </c>
      <c r="Y915" s="18">
        <v>105.3</v>
      </c>
      <c r="Z915" s="18">
        <v>107.8</v>
      </c>
      <c r="AA915" s="18">
        <v>110.3</v>
      </c>
      <c r="AB915" s="18">
        <v>112.8</v>
      </c>
    </row>
    <row r="916" spans="2:28" s="23" customFormat="1" ht="15" x14ac:dyDescent="0.25">
      <c r="B916" s="21">
        <v>45006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89.73</v>
      </c>
      <c r="U916" s="18">
        <v>93.85</v>
      </c>
      <c r="V916" s="18">
        <v>97.8</v>
      </c>
      <c r="W916" s="18">
        <v>101.53</v>
      </c>
      <c r="X916" s="18">
        <v>105.03</v>
      </c>
      <c r="Y916" s="18">
        <v>107.05</v>
      </c>
      <c r="Z916" s="18">
        <v>109.55</v>
      </c>
      <c r="AA916" s="18">
        <v>112.05</v>
      </c>
      <c r="AB916" s="18">
        <v>114.55</v>
      </c>
    </row>
    <row r="917" spans="2:28" s="23" customFormat="1" ht="15" x14ac:dyDescent="0.25">
      <c r="B917" s="21">
        <v>45007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89.67</v>
      </c>
      <c r="U917" s="18">
        <v>93.84</v>
      </c>
      <c r="V917" s="18">
        <v>97.79</v>
      </c>
      <c r="W917" s="18">
        <v>101.56</v>
      </c>
      <c r="X917" s="18">
        <v>104.91</v>
      </c>
      <c r="Y917" s="18">
        <v>107.06</v>
      </c>
      <c r="Z917" s="18">
        <v>109.56</v>
      </c>
      <c r="AA917" s="18">
        <v>112.06</v>
      </c>
      <c r="AB917" s="18">
        <v>114.56</v>
      </c>
    </row>
    <row r="918" spans="2:28" s="23" customFormat="1" ht="15" x14ac:dyDescent="0.25">
      <c r="B918" s="21">
        <v>45008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92.58</v>
      </c>
      <c r="U918" s="18">
        <v>96.82</v>
      </c>
      <c r="V918" s="18">
        <v>100.84</v>
      </c>
      <c r="W918" s="18">
        <v>104.29</v>
      </c>
      <c r="X918" s="18">
        <v>107.79</v>
      </c>
      <c r="Y918" s="18">
        <v>109.94</v>
      </c>
      <c r="Z918" s="18">
        <v>112.44</v>
      </c>
      <c r="AA918" s="18">
        <v>114.94</v>
      </c>
      <c r="AB918" s="18">
        <v>117.44</v>
      </c>
    </row>
    <row r="919" spans="2:28" s="23" customFormat="1" ht="15" x14ac:dyDescent="0.25">
      <c r="B919" s="21">
        <v>45009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87.65</v>
      </c>
      <c r="U919" s="18">
        <v>91.64</v>
      </c>
      <c r="V919" s="18">
        <v>95.43</v>
      </c>
      <c r="W919" s="18">
        <v>99.07</v>
      </c>
      <c r="X919" s="18">
        <v>102.56</v>
      </c>
      <c r="Y919" s="18">
        <v>104.85</v>
      </c>
      <c r="Z919" s="18">
        <v>107.35</v>
      </c>
      <c r="AA919" s="18">
        <v>109.85</v>
      </c>
      <c r="AB919" s="18">
        <v>112.35</v>
      </c>
    </row>
    <row r="920" spans="2:28" s="23" customFormat="1" ht="15" x14ac:dyDescent="0.25">
      <c r="B920" s="21">
        <v>45012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87.41</v>
      </c>
      <c r="U920" s="18">
        <v>91.41</v>
      </c>
      <c r="V920" s="18">
        <v>95.2</v>
      </c>
      <c r="W920" s="18">
        <v>98.46</v>
      </c>
      <c r="X920" s="18">
        <v>101.67</v>
      </c>
      <c r="Y920" s="18">
        <v>103.82</v>
      </c>
      <c r="Z920" s="18">
        <v>106.02</v>
      </c>
      <c r="AA920" s="18">
        <v>108.52</v>
      </c>
      <c r="AB920" s="18">
        <v>111.02</v>
      </c>
    </row>
    <row r="921" spans="2:28" s="23" customFormat="1" ht="15" x14ac:dyDescent="0.25">
      <c r="B921" s="21">
        <v>45013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89.32</v>
      </c>
      <c r="U921" s="18">
        <v>93.46</v>
      </c>
      <c r="V921" s="18">
        <v>97.37</v>
      </c>
      <c r="W921" s="18">
        <v>100.75</v>
      </c>
      <c r="X921" s="18">
        <v>104</v>
      </c>
      <c r="Y921" s="18">
        <v>106.1</v>
      </c>
      <c r="Z921" s="18">
        <v>108.2</v>
      </c>
      <c r="AA921" s="18">
        <v>110.7</v>
      </c>
      <c r="AB921" s="18">
        <v>113.2</v>
      </c>
    </row>
    <row r="922" spans="2:28" s="23" customFormat="1" ht="15" x14ac:dyDescent="0.25">
      <c r="B922" s="21">
        <v>45014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90.29</v>
      </c>
      <c r="U922" s="18">
        <v>94.47</v>
      </c>
      <c r="V922" s="18">
        <v>98.48</v>
      </c>
      <c r="W922" s="18">
        <v>101.95</v>
      </c>
      <c r="X922" s="18">
        <v>105.2</v>
      </c>
      <c r="Y922" s="18">
        <v>107.3</v>
      </c>
      <c r="Z922" s="18">
        <v>109.4</v>
      </c>
      <c r="AA922" s="18">
        <v>111.5</v>
      </c>
      <c r="AB922" s="18">
        <v>113.6</v>
      </c>
    </row>
    <row r="923" spans="2:28" s="23" customFormat="1" ht="15" x14ac:dyDescent="0.25">
      <c r="B923" s="21">
        <v>45015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90.96</v>
      </c>
      <c r="U923" s="18">
        <v>95.14</v>
      </c>
      <c r="V923" s="18">
        <v>99.2</v>
      </c>
      <c r="W923" s="18">
        <v>102.76</v>
      </c>
      <c r="X923" s="18">
        <v>106.07</v>
      </c>
      <c r="Y923" s="18">
        <v>108.17</v>
      </c>
      <c r="Z923" s="18">
        <v>110.27</v>
      </c>
      <c r="AA923" s="18">
        <v>112.37</v>
      </c>
      <c r="AB923" s="18">
        <v>114.47</v>
      </c>
    </row>
    <row r="924" spans="2:28" s="23" customFormat="1" ht="15" x14ac:dyDescent="0.25">
      <c r="B924" s="21">
        <v>45016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91.93</v>
      </c>
      <c r="U924" s="18">
        <v>96.13</v>
      </c>
      <c r="V924" s="18">
        <v>100.22</v>
      </c>
      <c r="W924" s="18">
        <v>103.84</v>
      </c>
      <c r="X924" s="18">
        <v>107.38</v>
      </c>
      <c r="Y924" s="18">
        <v>109.57</v>
      </c>
      <c r="Z924" s="18">
        <v>111.77</v>
      </c>
      <c r="AA924" s="18">
        <v>113.87</v>
      </c>
      <c r="AB924" s="18">
        <v>115.97</v>
      </c>
    </row>
    <row r="925" spans="2:28" s="23" customFormat="1" ht="15" x14ac:dyDescent="0.25">
      <c r="B925" s="21">
        <v>45019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95.75</v>
      </c>
      <c r="U925" s="18">
        <v>100.12</v>
      </c>
      <c r="V925" s="18">
        <v>104.4</v>
      </c>
      <c r="W925" s="18">
        <v>108.1</v>
      </c>
      <c r="X925" s="18">
        <v>111.82</v>
      </c>
      <c r="Y925" s="18">
        <v>114.02</v>
      </c>
      <c r="Z925" s="18">
        <v>116.22</v>
      </c>
      <c r="AA925" s="18">
        <v>118.32</v>
      </c>
      <c r="AB925" s="18">
        <v>120.42</v>
      </c>
    </row>
    <row r="926" spans="2:28" s="23" customFormat="1" ht="15" x14ac:dyDescent="0.25">
      <c r="B926" s="21">
        <v>45020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94.96</v>
      </c>
      <c r="U926" s="18">
        <v>99.31</v>
      </c>
      <c r="V926" s="18">
        <v>103.61</v>
      </c>
      <c r="W926" s="18">
        <v>107.42</v>
      </c>
      <c r="X926" s="18">
        <v>111.15</v>
      </c>
      <c r="Y926" s="18">
        <v>113.45</v>
      </c>
      <c r="Z926" s="18">
        <v>115.65</v>
      </c>
      <c r="AA926" s="18">
        <v>117.75</v>
      </c>
      <c r="AB926" s="18">
        <v>119.85</v>
      </c>
    </row>
    <row r="927" spans="2:28" s="23" customFormat="1" ht="15" x14ac:dyDescent="0.25">
      <c r="B927" s="21">
        <v>45021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96.63</v>
      </c>
      <c r="U927" s="18">
        <v>101.04</v>
      </c>
      <c r="V927" s="18">
        <v>105.45</v>
      </c>
      <c r="W927" s="18">
        <v>109.45</v>
      </c>
      <c r="X927" s="18">
        <v>113.5</v>
      </c>
      <c r="Y927" s="18">
        <v>115.85</v>
      </c>
      <c r="Z927" s="18">
        <v>118.05</v>
      </c>
      <c r="AA927" s="18">
        <v>120.25</v>
      </c>
      <c r="AB927" s="18">
        <v>122.45</v>
      </c>
    </row>
    <row r="928" spans="2:28" s="23" customFormat="1" ht="15" x14ac:dyDescent="0.25">
      <c r="B928" s="21">
        <v>45022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96.66</v>
      </c>
      <c r="U928" s="18">
        <v>101.1</v>
      </c>
      <c r="V928" s="18">
        <v>105.53</v>
      </c>
      <c r="W928" s="18">
        <v>109.58</v>
      </c>
      <c r="X928" s="18">
        <v>113.63</v>
      </c>
      <c r="Y928" s="18">
        <v>116.03</v>
      </c>
      <c r="Z928" s="18">
        <v>118.23</v>
      </c>
      <c r="AA928" s="18">
        <v>120.43</v>
      </c>
      <c r="AB928" s="18">
        <v>122.63</v>
      </c>
    </row>
    <row r="929" spans="2:28" s="23" customFormat="1" ht="15" x14ac:dyDescent="0.25">
      <c r="B929" s="21">
        <v>45027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97.44</v>
      </c>
      <c r="U929" s="18">
        <v>102.13</v>
      </c>
      <c r="V929" s="18">
        <v>106.79</v>
      </c>
      <c r="W929" s="18">
        <v>110.84</v>
      </c>
      <c r="X929" s="18">
        <v>114.89</v>
      </c>
      <c r="Y929" s="18">
        <v>117.29</v>
      </c>
      <c r="Z929" s="18">
        <v>119.69</v>
      </c>
      <c r="AA929" s="18">
        <v>122.09</v>
      </c>
      <c r="AB929" s="18">
        <v>124.49</v>
      </c>
    </row>
    <row r="930" spans="2:28" s="23" customFormat="1" ht="15" x14ac:dyDescent="0.25">
      <c r="B930" s="21">
        <v>45028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95.92</v>
      </c>
      <c r="U930" s="18">
        <v>100.59</v>
      </c>
      <c r="V930" s="18">
        <v>105.17</v>
      </c>
      <c r="W930" s="18">
        <v>109.32</v>
      </c>
      <c r="X930" s="18">
        <v>113.32</v>
      </c>
      <c r="Y930" s="18">
        <v>115.72</v>
      </c>
      <c r="Z930" s="18">
        <v>118.12</v>
      </c>
      <c r="AA930" s="18">
        <v>120.52</v>
      </c>
      <c r="AB930" s="18">
        <v>122.92</v>
      </c>
    </row>
    <row r="931" spans="2:28" s="23" customFormat="1" ht="15" x14ac:dyDescent="0.25">
      <c r="B931" s="21">
        <v>45029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94.45</v>
      </c>
      <c r="U931" s="18">
        <v>99.07</v>
      </c>
      <c r="V931" s="18">
        <v>103.64</v>
      </c>
      <c r="W931" s="18">
        <v>107.79</v>
      </c>
      <c r="X931" s="18">
        <v>111.84</v>
      </c>
      <c r="Y931" s="18">
        <v>114.19</v>
      </c>
      <c r="Z931" s="18">
        <v>116.54</v>
      </c>
      <c r="AA931" s="18">
        <v>118.89</v>
      </c>
      <c r="AB931" s="18">
        <v>121.24</v>
      </c>
    </row>
    <row r="932" spans="2:28" s="23" customFormat="1" ht="15" x14ac:dyDescent="0.25">
      <c r="B932" s="21">
        <v>45030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93.84</v>
      </c>
      <c r="U932" s="18">
        <v>98.41</v>
      </c>
      <c r="V932" s="18">
        <v>102.9</v>
      </c>
      <c r="W932" s="18">
        <v>107.05</v>
      </c>
      <c r="X932" s="18">
        <v>110.95</v>
      </c>
      <c r="Y932" s="18">
        <v>113.45</v>
      </c>
      <c r="Z932" s="18">
        <v>115.95</v>
      </c>
      <c r="AA932" s="18">
        <v>118.45</v>
      </c>
      <c r="AB932" s="18">
        <v>120.95</v>
      </c>
    </row>
    <row r="933" spans="2:28" s="23" customFormat="1" ht="15" x14ac:dyDescent="0.25">
      <c r="B933" s="21">
        <v>45033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93.04</v>
      </c>
      <c r="U933" s="18">
        <v>97.62</v>
      </c>
      <c r="V933" s="18">
        <v>102.09</v>
      </c>
      <c r="W933" s="18">
        <v>106.09</v>
      </c>
      <c r="X933" s="18">
        <v>109.94</v>
      </c>
      <c r="Y933" s="18">
        <v>112.44</v>
      </c>
      <c r="Z933" s="18">
        <v>114.94</v>
      </c>
      <c r="AA933" s="18">
        <v>117.44</v>
      </c>
      <c r="AB933" s="18">
        <v>119.94</v>
      </c>
    </row>
    <row r="934" spans="2:28" s="23" customFormat="1" ht="15" x14ac:dyDescent="0.25">
      <c r="B934" s="21">
        <v>45034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95.31</v>
      </c>
      <c r="U934" s="18">
        <v>99.89</v>
      </c>
      <c r="V934" s="18">
        <v>104.4</v>
      </c>
      <c r="W934" s="18">
        <v>108.41</v>
      </c>
      <c r="X934" s="18">
        <v>112.26</v>
      </c>
      <c r="Y934" s="18">
        <v>115.31</v>
      </c>
      <c r="Z934" s="18">
        <v>118.06</v>
      </c>
      <c r="AA934" s="18">
        <v>120.81</v>
      </c>
      <c r="AB934" s="18">
        <v>123.56</v>
      </c>
    </row>
    <row r="935" spans="2:28" s="23" customFormat="1" ht="15" x14ac:dyDescent="0.25">
      <c r="B935" s="21">
        <v>45035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94.45</v>
      </c>
      <c r="U935" s="18">
        <v>99.07</v>
      </c>
      <c r="V935" s="18">
        <v>103.59</v>
      </c>
      <c r="W935" s="18">
        <v>107.2</v>
      </c>
      <c r="X935" s="18">
        <v>111</v>
      </c>
      <c r="Y935" s="18">
        <v>114.2</v>
      </c>
      <c r="Z935" s="18">
        <v>117.2</v>
      </c>
      <c r="AA935" s="18">
        <v>120.2</v>
      </c>
      <c r="AB935" s="18">
        <v>123.2</v>
      </c>
    </row>
    <row r="936" spans="2:28" s="23" customFormat="1" ht="15" x14ac:dyDescent="0.25">
      <c r="B936" s="21">
        <v>45036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91.96</v>
      </c>
      <c r="U936" s="18">
        <v>96.49</v>
      </c>
      <c r="V936" s="18">
        <v>100.9</v>
      </c>
      <c r="W936" s="18">
        <v>104.5</v>
      </c>
      <c r="X936" s="18">
        <v>108.09</v>
      </c>
      <c r="Y936" s="18">
        <v>111.3</v>
      </c>
      <c r="Z936" s="18">
        <v>114.41</v>
      </c>
      <c r="AA936" s="18">
        <v>117.41</v>
      </c>
      <c r="AB936" s="18">
        <v>120.41</v>
      </c>
    </row>
    <row r="937" spans="2:28" s="23" customFormat="1" ht="15" x14ac:dyDescent="0.25">
      <c r="B937" s="21">
        <v>45037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89.72</v>
      </c>
      <c r="U937" s="18">
        <v>94.17</v>
      </c>
      <c r="V937" s="18">
        <v>98.54</v>
      </c>
      <c r="W937" s="18">
        <v>102.02</v>
      </c>
      <c r="X937" s="18">
        <v>105.53</v>
      </c>
      <c r="Y937" s="18">
        <v>108.73</v>
      </c>
      <c r="Z937" s="18">
        <v>111.83</v>
      </c>
      <c r="AA937" s="18">
        <v>114.83</v>
      </c>
      <c r="AB937" s="18">
        <v>117.83</v>
      </c>
    </row>
    <row r="938" spans="2:28" s="23" customFormat="1" ht="15" x14ac:dyDescent="0.25">
      <c r="B938" s="21">
        <v>45040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88.39</v>
      </c>
      <c r="U938" s="18">
        <v>92.8</v>
      </c>
      <c r="V938" s="18">
        <v>97.11</v>
      </c>
      <c r="W938" s="18">
        <v>100.58</v>
      </c>
      <c r="X938" s="18">
        <v>104.03</v>
      </c>
      <c r="Y938" s="18">
        <v>107.23</v>
      </c>
      <c r="Z938" s="18">
        <v>110.33</v>
      </c>
      <c r="AA938" s="18">
        <v>113.43</v>
      </c>
      <c r="AB938" s="18">
        <v>116.53</v>
      </c>
    </row>
    <row r="939" spans="2:28" s="23" customFormat="1" ht="15" x14ac:dyDescent="0.25">
      <c r="B939" s="21">
        <v>45041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86.99</v>
      </c>
      <c r="U939" s="18">
        <v>91.25</v>
      </c>
      <c r="V939" s="18">
        <v>95.45</v>
      </c>
      <c r="W939" s="18">
        <v>99</v>
      </c>
      <c r="X939" s="18">
        <v>102.45</v>
      </c>
      <c r="Y939" s="18">
        <v>105.65</v>
      </c>
      <c r="Z939" s="18">
        <v>108.75</v>
      </c>
      <c r="AA939" s="18">
        <v>111.85</v>
      </c>
      <c r="AB939" s="18">
        <v>114.95</v>
      </c>
    </row>
    <row r="940" spans="2:28" s="23" customFormat="1" ht="15" x14ac:dyDescent="0.25">
      <c r="B940" s="21">
        <v>45042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85.64</v>
      </c>
      <c r="U940" s="18">
        <v>89.78</v>
      </c>
      <c r="V940" s="18">
        <v>93.86</v>
      </c>
      <c r="W940" s="18">
        <v>97.66</v>
      </c>
      <c r="X940" s="18">
        <v>101.11</v>
      </c>
      <c r="Y940" s="18">
        <v>104.61</v>
      </c>
      <c r="Z940" s="18">
        <v>107.81</v>
      </c>
      <c r="AA940" s="18">
        <v>111.01</v>
      </c>
      <c r="AB940" s="18">
        <v>114.21</v>
      </c>
    </row>
    <row r="941" spans="2:28" s="23" customFormat="1" ht="15" x14ac:dyDescent="0.25">
      <c r="B941" s="21">
        <v>45043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86.05</v>
      </c>
      <c r="U941" s="18">
        <v>90.21</v>
      </c>
      <c r="V941" s="18">
        <v>94.28</v>
      </c>
      <c r="W941" s="18">
        <v>97.93</v>
      </c>
      <c r="X941" s="18">
        <v>101.38</v>
      </c>
      <c r="Y941" s="18">
        <v>104.88</v>
      </c>
      <c r="Z941" s="18">
        <v>108.08</v>
      </c>
      <c r="AA941" s="18">
        <v>111.28</v>
      </c>
      <c r="AB941" s="18">
        <v>114.48</v>
      </c>
    </row>
    <row r="942" spans="2:28" s="23" customFormat="1" ht="15" x14ac:dyDescent="0.25">
      <c r="B942" s="21">
        <v>45044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87.34</v>
      </c>
      <c r="U942" s="18">
        <v>91.49</v>
      </c>
      <c r="V942" s="18">
        <v>95.55</v>
      </c>
      <c r="W942" s="18">
        <v>99.39</v>
      </c>
      <c r="X942" s="18">
        <v>102.84</v>
      </c>
      <c r="Y942" s="18">
        <v>106.34</v>
      </c>
      <c r="Z942" s="18">
        <v>109.54</v>
      </c>
      <c r="AA942" s="18">
        <v>112.74</v>
      </c>
      <c r="AB942" s="18">
        <v>115.94</v>
      </c>
    </row>
    <row r="943" spans="2:28" s="23" customFormat="1" ht="15" x14ac:dyDescent="0.25">
      <c r="B943" s="21">
        <v>45048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88.41</v>
      </c>
      <c r="U943" s="18">
        <v>92.6</v>
      </c>
      <c r="V943" s="18">
        <v>96.74</v>
      </c>
      <c r="W943" s="18">
        <v>100.59</v>
      </c>
      <c r="X943" s="18">
        <v>104.09</v>
      </c>
      <c r="Y943" s="18">
        <v>107.59</v>
      </c>
      <c r="Z943" s="18">
        <v>111.09</v>
      </c>
      <c r="AA943" s="18">
        <v>114.59</v>
      </c>
      <c r="AB943" s="18">
        <v>118.09</v>
      </c>
    </row>
    <row r="944" spans="2:28" s="23" customFormat="1" ht="15" x14ac:dyDescent="0.25">
      <c r="B944" s="21">
        <v>45049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85</v>
      </c>
      <c r="U944" s="18">
        <v>89.1</v>
      </c>
      <c r="V944" s="18">
        <v>93.16</v>
      </c>
      <c r="W944" s="18">
        <v>97.03</v>
      </c>
      <c r="X944" s="18">
        <v>100.53</v>
      </c>
      <c r="Y944" s="18">
        <v>104.03</v>
      </c>
      <c r="Z944" s="18">
        <v>107.53</v>
      </c>
      <c r="AA944" s="18">
        <v>111.03</v>
      </c>
      <c r="AB944" s="18">
        <v>114.53</v>
      </c>
    </row>
    <row r="945" spans="2:28" s="23" customFormat="1" ht="15" x14ac:dyDescent="0.25">
      <c r="B945" s="21">
        <v>45050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84.67</v>
      </c>
      <c r="U945" s="18">
        <v>88.68</v>
      </c>
      <c r="V945" s="18">
        <v>92.68</v>
      </c>
      <c r="W945" s="18">
        <v>96.43</v>
      </c>
      <c r="X945" s="18">
        <v>99.93</v>
      </c>
      <c r="Y945" s="18">
        <v>103.43</v>
      </c>
      <c r="Z945" s="18">
        <v>106.93</v>
      </c>
      <c r="AA945" s="18">
        <v>110.43</v>
      </c>
      <c r="AB945" s="18">
        <v>113.93</v>
      </c>
    </row>
    <row r="946" spans="2:28" s="23" customFormat="1" ht="15" x14ac:dyDescent="0.25">
      <c r="B946" s="21">
        <v>45051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84.96</v>
      </c>
      <c r="U946" s="18">
        <v>89.03</v>
      </c>
      <c r="V946" s="18">
        <v>93.12</v>
      </c>
      <c r="W946" s="18">
        <v>96.87</v>
      </c>
      <c r="X946" s="18">
        <v>100.37</v>
      </c>
      <c r="Y946" s="18">
        <v>103.87</v>
      </c>
      <c r="Z946" s="18">
        <v>107.37</v>
      </c>
      <c r="AA946" s="18">
        <v>110.87</v>
      </c>
      <c r="AB946" s="18">
        <v>114.37</v>
      </c>
    </row>
    <row r="947" spans="2:28" s="23" customFormat="1" ht="15" x14ac:dyDescent="0.25">
      <c r="B947" s="21">
        <v>45054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85.41</v>
      </c>
      <c r="U947" s="18">
        <v>89.51</v>
      </c>
      <c r="V947" s="18">
        <v>93.62</v>
      </c>
      <c r="W947" s="18">
        <v>97.37</v>
      </c>
      <c r="X947" s="18">
        <v>100.87</v>
      </c>
      <c r="Y947" s="18">
        <v>104.37</v>
      </c>
      <c r="Z947" s="18">
        <v>107.87</v>
      </c>
      <c r="AA947" s="18">
        <v>111.37</v>
      </c>
      <c r="AB947" s="18">
        <v>114.87</v>
      </c>
    </row>
    <row r="948" spans="2:28" s="23" customFormat="1" ht="15" x14ac:dyDescent="0.25">
      <c r="B948" s="21">
        <v>45055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86.77</v>
      </c>
      <c r="U948" s="18">
        <v>90.94</v>
      </c>
      <c r="V948" s="18">
        <v>95.08</v>
      </c>
      <c r="W948" s="18">
        <v>99.01</v>
      </c>
      <c r="X948" s="18">
        <v>102.53</v>
      </c>
      <c r="Y948" s="18">
        <v>106.03</v>
      </c>
      <c r="Z948" s="18">
        <v>109.53</v>
      </c>
      <c r="AA948" s="18">
        <v>113.03</v>
      </c>
      <c r="AB948" s="18">
        <v>116.53</v>
      </c>
    </row>
    <row r="949" spans="2:28" s="23" customFormat="1" ht="15" x14ac:dyDescent="0.25">
      <c r="B949" s="21">
        <v>45056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89.49</v>
      </c>
      <c r="U949" s="18">
        <v>93.71</v>
      </c>
      <c r="V949" s="18">
        <v>97.92</v>
      </c>
      <c r="W949" s="18">
        <v>102.14</v>
      </c>
      <c r="X949" s="18">
        <v>105.74</v>
      </c>
      <c r="Y949" s="18">
        <v>109.34</v>
      </c>
      <c r="Z949" s="18">
        <v>112.84</v>
      </c>
      <c r="AA949" s="18">
        <v>116.34</v>
      </c>
      <c r="AB949" s="18">
        <v>119.84</v>
      </c>
    </row>
    <row r="950" spans="2:28" s="23" customFormat="1" ht="15" x14ac:dyDescent="0.25">
      <c r="B950" s="21">
        <v>45057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88.38</v>
      </c>
      <c r="U950" s="18">
        <v>92.57</v>
      </c>
      <c r="V950" s="18">
        <v>96.72</v>
      </c>
      <c r="W950" s="18">
        <v>100.76</v>
      </c>
      <c r="X950" s="18">
        <v>104.51</v>
      </c>
      <c r="Y950" s="18">
        <v>108.11</v>
      </c>
      <c r="Z950" s="18">
        <v>111.61</v>
      </c>
      <c r="AA950" s="18">
        <v>115.11</v>
      </c>
      <c r="AB950" s="18">
        <v>118.61</v>
      </c>
    </row>
    <row r="951" spans="2:28" s="23" customFormat="1" ht="15" x14ac:dyDescent="0.25">
      <c r="B951" s="21">
        <v>45058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88.48</v>
      </c>
      <c r="U951" s="18">
        <v>92.67</v>
      </c>
      <c r="V951" s="18">
        <v>96.75</v>
      </c>
      <c r="W951" s="18">
        <v>100.52</v>
      </c>
      <c r="X951" s="18">
        <v>104.27</v>
      </c>
      <c r="Y951" s="18">
        <v>107.87</v>
      </c>
      <c r="Z951" s="18">
        <v>111.37</v>
      </c>
      <c r="AA951" s="18">
        <v>114.87</v>
      </c>
      <c r="AB951" s="18">
        <v>118.37</v>
      </c>
    </row>
    <row r="952" spans="2:28" s="23" customFormat="1" ht="15" x14ac:dyDescent="0.25">
      <c r="B952" s="21">
        <v>45061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86.97</v>
      </c>
      <c r="U952" s="18">
        <v>91.07</v>
      </c>
      <c r="V952" s="18">
        <v>95.09</v>
      </c>
      <c r="W952" s="18">
        <v>98.76</v>
      </c>
      <c r="X952" s="18">
        <v>102.51</v>
      </c>
      <c r="Y952" s="18">
        <v>106.11</v>
      </c>
      <c r="Z952" s="18">
        <v>109.61</v>
      </c>
      <c r="AA952" s="18">
        <v>113.11</v>
      </c>
      <c r="AB952" s="18">
        <v>116.61</v>
      </c>
    </row>
    <row r="953" spans="2:28" s="23" customFormat="1" ht="15" x14ac:dyDescent="0.25">
      <c r="B953" s="21">
        <v>45062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88.6</v>
      </c>
      <c r="U953" s="18">
        <v>92.77</v>
      </c>
      <c r="V953" s="18">
        <v>96.79</v>
      </c>
      <c r="W953" s="18">
        <v>100.45</v>
      </c>
      <c r="X953" s="18">
        <v>104.2</v>
      </c>
      <c r="Y953" s="18">
        <v>107.8</v>
      </c>
      <c r="Z953" s="18">
        <v>111.3</v>
      </c>
      <c r="AA953" s="18">
        <v>114.8</v>
      </c>
      <c r="AB953" s="18">
        <v>118.3</v>
      </c>
    </row>
    <row r="954" spans="2:28" s="23" customFormat="1" ht="15" x14ac:dyDescent="0.25">
      <c r="B954" s="21">
        <v>45063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88.15</v>
      </c>
      <c r="U954" s="18">
        <v>92.33</v>
      </c>
      <c r="V954" s="18">
        <v>96.33</v>
      </c>
      <c r="W954" s="18">
        <v>99.97</v>
      </c>
      <c r="X954" s="18">
        <v>103.72</v>
      </c>
      <c r="Y954" s="18">
        <v>107.32</v>
      </c>
      <c r="Z954" s="18">
        <v>110.82</v>
      </c>
      <c r="AA954" s="18">
        <v>114.32</v>
      </c>
      <c r="AB954" s="18">
        <v>117.82</v>
      </c>
    </row>
    <row r="955" spans="2:28" s="23" customFormat="1" ht="15" x14ac:dyDescent="0.25">
      <c r="B955" s="21">
        <v>45064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89.85</v>
      </c>
      <c r="U955" s="18">
        <v>94.15</v>
      </c>
      <c r="V955" s="18">
        <v>98.29</v>
      </c>
      <c r="W955" s="18">
        <v>101.84</v>
      </c>
      <c r="X955" s="18">
        <v>105.59</v>
      </c>
      <c r="Y955" s="18">
        <v>109.19</v>
      </c>
      <c r="Z955" s="18">
        <v>112.69</v>
      </c>
      <c r="AA955" s="18">
        <v>116.19</v>
      </c>
      <c r="AB955" s="18">
        <v>119.69</v>
      </c>
    </row>
    <row r="956" spans="2:28" s="23" customFormat="1" ht="15" x14ac:dyDescent="0.25">
      <c r="B956" s="21">
        <v>45065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89.88</v>
      </c>
      <c r="U956" s="18">
        <v>94.18</v>
      </c>
      <c r="V956" s="18">
        <v>98.32</v>
      </c>
      <c r="W956" s="18">
        <v>101.88</v>
      </c>
      <c r="X956" s="18">
        <v>105.63</v>
      </c>
      <c r="Y956" s="18">
        <v>109.23</v>
      </c>
      <c r="Z956" s="18">
        <v>112.73</v>
      </c>
      <c r="AA956" s="18">
        <v>116.23</v>
      </c>
      <c r="AB956" s="18">
        <v>119.73</v>
      </c>
    </row>
    <row r="957" spans="2:28" s="23" customFormat="1" ht="15" x14ac:dyDescent="0.25">
      <c r="B957" s="21">
        <v>45068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87.76</v>
      </c>
      <c r="U957" s="18">
        <v>92.02</v>
      </c>
      <c r="V957" s="18">
        <v>96.08</v>
      </c>
      <c r="W957" s="18">
        <v>99.64</v>
      </c>
      <c r="X957" s="18">
        <v>103.39</v>
      </c>
      <c r="Y957" s="18">
        <v>106.99</v>
      </c>
      <c r="Z957" s="18">
        <v>110.49</v>
      </c>
      <c r="AA957" s="18">
        <v>113.99</v>
      </c>
      <c r="AB957" s="18">
        <v>117.49</v>
      </c>
    </row>
    <row r="958" spans="2:28" s="5" customFormat="1" x14ac:dyDescent="0.2">
      <c r="B958" s="19"/>
      <c r="C958" s="22" t="s">
        <v>5</v>
      </c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2:28" s="5" customFormat="1" x14ac:dyDescent="0.2"/>
    <row r="960" spans="2:28" s="5" customFormat="1" x14ac:dyDescent="0.2"/>
    <row r="961" spans="1:43" s="5" customFormat="1" ht="15" x14ac:dyDescent="0.2">
      <c r="B961" s="28" t="s">
        <v>0</v>
      </c>
      <c r="C961" s="28">
        <f t="shared" ref="C961:AB961" si="26">C4</f>
        <v>43709</v>
      </c>
      <c r="D961" s="28">
        <f t="shared" si="26"/>
        <v>43739</v>
      </c>
      <c r="E961" s="28">
        <f t="shared" si="26"/>
        <v>43770</v>
      </c>
      <c r="F961" s="28">
        <f t="shared" si="26"/>
        <v>43800</v>
      </c>
      <c r="G961" s="28">
        <f t="shared" si="26"/>
        <v>43831</v>
      </c>
      <c r="H961" s="28">
        <f t="shared" si="26"/>
        <v>43891</v>
      </c>
      <c r="I961" s="28">
        <f t="shared" si="26"/>
        <v>43983</v>
      </c>
      <c r="J961" s="28">
        <f t="shared" si="26"/>
        <v>44075</v>
      </c>
      <c r="K961" s="28">
        <f t="shared" si="26"/>
        <v>44166</v>
      </c>
      <c r="L961" s="28">
        <f t="shared" si="26"/>
        <v>44256</v>
      </c>
      <c r="M961" s="28">
        <f t="shared" si="26"/>
        <v>44348</v>
      </c>
      <c r="N961" s="28">
        <f t="shared" si="26"/>
        <v>44440</v>
      </c>
      <c r="O961" s="28">
        <f t="shared" si="26"/>
        <v>44531</v>
      </c>
      <c r="P961" s="28">
        <f t="shared" si="26"/>
        <v>44621</v>
      </c>
      <c r="Q961" s="28">
        <f t="shared" si="26"/>
        <v>44713</v>
      </c>
      <c r="R961" s="28">
        <f t="shared" si="26"/>
        <v>44805</v>
      </c>
      <c r="S961" s="28">
        <f t="shared" si="26"/>
        <v>44896</v>
      </c>
      <c r="T961" s="28">
        <f t="shared" si="26"/>
        <v>45261</v>
      </c>
      <c r="U961" s="28">
        <f t="shared" si="26"/>
        <v>45627</v>
      </c>
      <c r="V961" s="28">
        <f t="shared" si="26"/>
        <v>45992</v>
      </c>
      <c r="W961" s="28">
        <f t="shared" si="26"/>
        <v>46357</v>
      </c>
      <c r="X961" s="28">
        <f t="shared" si="26"/>
        <v>46722</v>
      </c>
      <c r="Y961" s="28">
        <f t="shared" si="26"/>
        <v>47088</v>
      </c>
      <c r="Z961" s="28">
        <f t="shared" si="26"/>
        <v>47453</v>
      </c>
      <c r="AA961" s="28">
        <f t="shared" si="26"/>
        <v>47818</v>
      </c>
      <c r="AB961" s="28">
        <f t="shared" si="26"/>
        <v>48183</v>
      </c>
    </row>
    <row r="962" spans="1:43" s="23" customFormat="1" ht="15" x14ac:dyDescent="0.25">
      <c r="B962" s="21">
        <v>45027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97.44</v>
      </c>
      <c r="U962" s="18">
        <v>102.13</v>
      </c>
      <c r="V962" s="18">
        <v>106.79</v>
      </c>
      <c r="W962" s="18">
        <v>110.84</v>
      </c>
      <c r="X962" s="18">
        <v>114.89</v>
      </c>
      <c r="Y962" s="18">
        <v>117.29</v>
      </c>
      <c r="Z962" s="18">
        <v>119.69</v>
      </c>
      <c r="AA962" s="18">
        <v>122.09</v>
      </c>
      <c r="AB962" s="18">
        <v>124.49</v>
      </c>
    </row>
    <row r="963" spans="1:43" s="5" customFormat="1" ht="15" x14ac:dyDescent="0.25">
      <c r="B963" s="21">
        <v>45068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87.76</v>
      </c>
      <c r="U963" s="18">
        <v>92.02</v>
      </c>
      <c r="V963" s="18">
        <v>96.08</v>
      </c>
      <c r="W963" s="18">
        <v>99.64</v>
      </c>
      <c r="X963" s="18">
        <v>103.39</v>
      </c>
      <c r="Y963" s="18">
        <v>106.99</v>
      </c>
      <c r="Z963" s="18">
        <v>110.49</v>
      </c>
      <c r="AA963" s="18">
        <v>113.99</v>
      </c>
      <c r="AB963" s="18">
        <v>117.49</v>
      </c>
    </row>
    <row r="964" spans="1:43" s="5" customFormat="1" ht="15" x14ac:dyDescent="0.2">
      <c r="B964" s="33" t="s">
        <v>9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32"/>
      <c r="T964" s="18">
        <f t="shared" ref="T964:AB964" si="27">T963-T962</f>
        <v>-9.6799999999999926</v>
      </c>
      <c r="U964" s="18">
        <f t="shared" si="27"/>
        <v>-10.11</v>
      </c>
      <c r="V964" s="18">
        <f t="shared" si="27"/>
        <v>-10.710000000000008</v>
      </c>
      <c r="W964" s="18">
        <f t="shared" si="27"/>
        <v>-11.200000000000003</v>
      </c>
      <c r="X964" s="18">
        <f t="shared" si="27"/>
        <v>-11.5</v>
      </c>
      <c r="Y964" s="18">
        <f t="shared" si="27"/>
        <v>-10.300000000000011</v>
      </c>
      <c r="Z964" s="18">
        <f t="shared" si="27"/>
        <v>-9.2000000000000028</v>
      </c>
      <c r="AA964" s="18">
        <f t="shared" ref="AA964" si="28">AA963-AA962</f>
        <v>-8.1000000000000085</v>
      </c>
      <c r="AB964" s="18">
        <f t="shared" si="27"/>
        <v>-7</v>
      </c>
    </row>
    <row r="965" spans="1:43" s="5" customFormat="1" ht="15" x14ac:dyDescent="0.2">
      <c r="B965" s="34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32"/>
      <c r="T965" s="29">
        <f t="shared" ref="T965:AB965" si="29">T964/T962</f>
        <v>-9.9343185550082022E-2</v>
      </c>
      <c r="U965" s="29">
        <f t="shared" si="29"/>
        <v>-9.8991481445216883E-2</v>
      </c>
      <c r="V965" s="29">
        <f t="shared" si="29"/>
        <v>-0.10029028935293574</v>
      </c>
      <c r="W965" s="29">
        <f t="shared" si="29"/>
        <v>-0.10104655359076148</v>
      </c>
      <c r="X965" s="29">
        <f t="shared" si="29"/>
        <v>-0.10009574375489599</v>
      </c>
      <c r="Y965" s="29">
        <f t="shared" si="29"/>
        <v>-8.7816523147753525E-2</v>
      </c>
      <c r="Z965" s="29">
        <f t="shared" si="29"/>
        <v>-7.6865235190909875E-2</v>
      </c>
      <c r="AA965" s="29">
        <f t="shared" ref="AA965" si="30">AA964/AA962</f>
        <v>-6.6344499959046677E-2</v>
      </c>
      <c r="AB965" s="29">
        <f t="shared" si="29"/>
        <v>-5.6229416017350792E-2</v>
      </c>
    </row>
    <row r="966" spans="1:43" s="5" customFormat="1" x14ac:dyDescent="0.2">
      <c r="B966" s="19"/>
      <c r="C966" s="22" t="str">
        <f>C958</f>
        <v>Fuente : Mercado Europeo CO2. Elaboración: Enérgitas (S.E.Iberia).</v>
      </c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43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</row>
    <row r="968" spans="1:43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</row>
    <row r="969" spans="1:43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</row>
    <row r="970" spans="1:43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</row>
    <row r="971" spans="1:43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</row>
    <row r="972" spans="1:43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</row>
    <row r="973" spans="1:43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</row>
    <row r="974" spans="1:43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</row>
    <row r="975" spans="1:43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</row>
    <row r="976" spans="1:43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</row>
  </sheetData>
  <mergeCells count="1">
    <mergeCell ref="B964:B9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</cp:lastModifiedBy>
  <cp:lastPrinted>2009-09-02T12:29:37Z</cp:lastPrinted>
  <dcterms:created xsi:type="dcterms:W3CDTF">2009-09-02T12:12:27Z</dcterms:created>
  <dcterms:modified xsi:type="dcterms:W3CDTF">2023-05-23T08:38:41Z</dcterms:modified>
</cp:coreProperties>
</file>